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/>
  <bookViews>
    <workbookView xWindow="29280" yWindow="11385" windowWidth="23220" windowHeight="15600" tabRatio="500"/>
  </bookViews>
  <sheets>
    <sheet name="Chart" sheetId="4" r:id="rId1"/>
    <sheet name="EIA 2010 Data" sheetId="3" r:id="rId2"/>
  </sheet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35" i="3" l="1"/>
  <c r="E35" i="3"/>
  <c r="G35" i="3"/>
  <c r="H35" i="3"/>
  <c r="I35" i="3"/>
  <c r="J35" i="3"/>
  <c r="K35" i="3"/>
  <c r="L35" i="3"/>
  <c r="M35" i="3"/>
  <c r="N35" i="3"/>
  <c r="O35" i="3"/>
  <c r="P35" i="3"/>
  <c r="Q35" i="3"/>
  <c r="R35" i="3"/>
  <c r="S35" i="3"/>
  <c r="T35" i="3"/>
  <c r="U35" i="3"/>
  <c r="V35" i="3"/>
  <c r="W35" i="3"/>
  <c r="X35" i="3"/>
  <c r="Y35" i="3"/>
  <c r="Z35" i="3"/>
  <c r="AA35" i="3"/>
  <c r="AB35" i="3"/>
  <c r="AC35" i="3"/>
  <c r="AD35" i="3"/>
  <c r="AE35" i="3"/>
  <c r="AF35" i="3"/>
  <c r="AG35" i="3"/>
  <c r="F36" i="3"/>
  <c r="G36" i="3"/>
  <c r="H36" i="3"/>
  <c r="I36" i="3"/>
  <c r="J36" i="3"/>
  <c r="K36" i="3"/>
  <c r="L36" i="3"/>
  <c r="M36" i="3"/>
  <c r="N36" i="3"/>
  <c r="O36" i="3"/>
  <c r="P36" i="3"/>
  <c r="Q36" i="3"/>
  <c r="R36" i="3"/>
  <c r="S36" i="3"/>
  <c r="T36" i="3"/>
  <c r="U36" i="3"/>
  <c r="V36" i="3"/>
  <c r="W36" i="3"/>
  <c r="X36" i="3"/>
  <c r="Y36" i="3"/>
  <c r="Z36" i="3"/>
  <c r="AA36" i="3"/>
  <c r="AB36" i="3"/>
  <c r="AC36" i="3"/>
  <c r="AD36" i="3"/>
  <c r="AE36" i="3"/>
  <c r="AF36" i="3"/>
  <c r="AG36" i="3"/>
  <c r="E36" i="3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5" i="3"/>
  <c r="B7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5" i="3"/>
</calcChain>
</file>

<file path=xl/sharedStrings.xml><?xml version="1.0" encoding="utf-8"?>
<sst xmlns="http://schemas.openxmlformats.org/spreadsheetml/2006/main" count="44" uniqueCount="39">
  <si>
    <t>Growth Rate (2008-2035)</t>
  </si>
  <si>
    <t>Reference</t>
  </si>
  <si>
    <t>- -</t>
  </si>
  <si>
    <t>High Growth</t>
  </si>
  <si>
    <t>High Technology</t>
  </si>
  <si>
    <t>Low Growth</t>
  </si>
  <si>
    <t>Low Technology</t>
  </si>
  <si>
    <t>High Coal Cost</t>
  </si>
  <si>
    <t>High Fossil Cost</t>
  </si>
  <si>
    <t>High Nuclear Cost</t>
  </si>
  <si>
    <t>Low Coal Cost</t>
  </si>
  <si>
    <t>Low Fossil Cost</t>
  </si>
  <si>
    <t>Low Nuclear Cost</t>
  </si>
  <si>
    <t>High Renewable Cost</t>
  </si>
  <si>
    <t>Low Renewable Cost</t>
  </si>
  <si>
    <t>Rapid Oil/Gas Technology</t>
  </si>
  <si>
    <t>Slow Oil and Gas Technology</t>
  </si>
  <si>
    <t>High Oil Prices</t>
  </si>
  <si>
    <t>High Shale Gas</t>
  </si>
  <si>
    <t>Low Oil Price</t>
  </si>
  <si>
    <t>No Shale Gas</t>
  </si>
  <si>
    <t>No Shale/Tight Sands</t>
  </si>
  <si>
    <t>2019 Phaseout</t>
  </si>
  <si>
    <t>2027 Phaseout</t>
  </si>
  <si>
    <t>Low Price/2019 Phaseout</t>
  </si>
  <si>
    <t>Low Price/2027 Phaseout</t>
  </si>
  <si>
    <t>Nuclear Retirement</t>
  </si>
  <si>
    <t>Extended Policies</t>
  </si>
  <si>
    <t xml:space="preserve">High LNG </t>
  </si>
  <si>
    <t>No GHG Concerns</t>
  </si>
  <si>
    <t>No Sunset</t>
  </si>
  <si>
    <t>Updated 2009 AEO Reference</t>
  </si>
  <si>
    <t>29 Case Average</t>
  </si>
  <si>
    <t>Average of Lauckhart's</t>
  </si>
  <si>
    <t>EIA AEO 2010 Cases</t>
  </si>
  <si>
    <t>Levelized at 8.5%</t>
  </si>
  <si>
    <t>Rank</t>
  </si>
  <si>
    <t>Blue Highlighted Cases Used by Lauckhart</t>
  </si>
  <si>
    <t>Price Forecast for Natural Gas for Electric Power - In Nominal $/MMBtu - West North Central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</si>
</sst>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6" x14ac:knownFonts="1">
    <font>
      <sz val="12"/>
      <color theme="1"/>
      <name val="Calibri"/>
      <family val="2"/>
      <scheme val="minor"/>
    </font>
    <font>
      <sz val="10"/>
      <color theme="1"/>
      <name val="Calibri"/>
      <scheme val="minor"/>
    </font>
    <font>
      <b/>
      <sz val="10"/>
      <color theme="1"/>
      <name val="Calibri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i/>
      <sz val="12"/>
      <color theme="1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111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18">
    <xf numFmtId="0" fontId="0" fillId="0" borderId="0" xfId="0"/>
    <xf numFmtId="0" fontId="1" fillId="0" borderId="0" xfId="0" applyFont="1" applyBorder="1" applyAlignment="1">
      <alignment wrapText="1"/>
    </xf>
    <xf numFmtId="10" fontId="1" fillId="0" borderId="0" xfId="0" applyNumberFormat="1" applyFont="1" applyBorder="1" applyAlignment="1">
      <alignment wrapText="1"/>
    </xf>
    <xf numFmtId="0" fontId="0" fillId="0" borderId="0" xfId="0" applyBorder="1"/>
    <xf numFmtId="0" fontId="2" fillId="0" borderId="0" xfId="0" applyFont="1" applyBorder="1" applyAlignment="1">
      <alignment wrapText="1"/>
    </xf>
    <xf numFmtId="0" fontId="0" fillId="0" borderId="0" xfId="0" applyBorder="1" applyAlignment="1">
      <alignment horizontal="center" wrapText="1"/>
    </xf>
    <xf numFmtId="2" fontId="1" fillId="0" borderId="0" xfId="0" applyNumberFormat="1" applyFont="1" applyBorder="1" applyAlignment="1">
      <alignment wrapText="1"/>
    </xf>
    <xf numFmtId="0" fontId="0" fillId="2" borderId="0" xfId="0" applyFill="1" applyBorder="1" applyAlignment="1">
      <alignment horizontal="center" wrapText="1"/>
    </xf>
    <xf numFmtId="0" fontId="1" fillId="2" borderId="0" xfId="0" applyFont="1" applyFill="1" applyBorder="1" applyAlignment="1">
      <alignment wrapText="1"/>
    </xf>
    <xf numFmtId="10" fontId="1" fillId="2" borderId="0" xfId="0" applyNumberFormat="1" applyFont="1" applyFill="1" applyBorder="1" applyAlignment="1">
      <alignment wrapText="1"/>
    </xf>
    <xf numFmtId="2" fontId="1" fillId="2" borderId="0" xfId="0" applyNumberFormat="1" applyFont="1" applyFill="1" applyBorder="1" applyAlignment="1">
      <alignment wrapText="1"/>
    </xf>
    <xf numFmtId="2" fontId="2" fillId="0" borderId="0" xfId="0" applyNumberFormat="1" applyFont="1" applyBorder="1" applyAlignment="1">
      <alignment wrapText="1"/>
    </xf>
    <xf numFmtId="0" fontId="1" fillId="0" borderId="0" xfId="0" applyFont="1" applyBorder="1"/>
    <xf numFmtId="8" fontId="1" fillId="0" borderId="0" xfId="0" applyNumberFormat="1" applyFont="1" applyBorder="1"/>
    <xf numFmtId="0" fontId="2" fillId="0" borderId="0" xfId="0" applyFont="1" applyBorder="1" applyAlignment="1">
      <alignment horizontal="left" wrapText="1"/>
    </xf>
    <xf numFmtId="0" fontId="2" fillId="0" borderId="0" xfId="0" applyFont="1" applyBorder="1" applyAlignment="1">
      <alignment horizontal="center" wrapText="1"/>
    </xf>
    <xf numFmtId="0" fontId="1" fillId="0" borderId="0" xfId="0" applyFont="1" applyBorder="1" applyAlignment="1">
      <alignment horizontal="center"/>
    </xf>
    <xf numFmtId="0" fontId="5" fillId="0" borderId="0" xfId="0" applyFont="1" applyBorder="1"/>
  </cellXfs>
  <cellStyles count="111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/>
              <a:t>Levelized Regional</a:t>
            </a:r>
            <a:r>
              <a:rPr lang="en-US" sz="1400" baseline="0"/>
              <a:t> Natural Gas Price by Study Case from 2010 AEO</a:t>
            </a:r>
          </a:p>
          <a:p>
            <a:pPr>
              <a:defRPr/>
            </a:pPr>
            <a:r>
              <a:rPr lang="en-US" sz="1400" baseline="0"/>
              <a:t>Red Bars are cases selected by Mr. Lauckhart</a:t>
            </a:r>
            <a:endParaRPr lang="en-US" sz="1400"/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1"/>
            <c:invertIfNegative val="0"/>
            <c:bubble3D val="0"/>
            <c:spPr>
              <a:solidFill>
                <a:srgbClr val="FF0000"/>
              </a:solidFill>
            </c:spPr>
          </c:dPt>
          <c:dPt>
            <c:idx val="4"/>
            <c:invertIfNegative val="0"/>
            <c:bubble3D val="0"/>
            <c:spPr>
              <a:solidFill>
                <a:srgbClr val="FF0000"/>
              </a:solidFill>
            </c:spPr>
          </c:dPt>
          <c:dPt>
            <c:idx val="6"/>
            <c:invertIfNegative val="0"/>
            <c:bubble3D val="0"/>
            <c:spPr>
              <a:solidFill>
                <a:srgbClr val="FF0000"/>
              </a:solidFill>
            </c:spPr>
          </c:dPt>
          <c:dPt>
            <c:idx val="13"/>
            <c:invertIfNegative val="0"/>
            <c:bubble3D val="0"/>
            <c:spPr>
              <a:solidFill>
                <a:srgbClr val="FF0000"/>
              </a:solidFill>
            </c:spPr>
          </c:dPt>
          <c:dPt>
            <c:idx val="20"/>
            <c:invertIfNegative val="0"/>
            <c:bubble3D val="0"/>
            <c:spPr>
              <a:solidFill>
                <a:srgbClr val="FF0000"/>
              </a:solidFill>
            </c:spPr>
          </c:dPt>
          <c:cat>
            <c:strRef>
              <c:f>'EIA 2010 Data'!$E$5:$AG$5</c:f>
              <c:strCache>
                <c:ptCount val="29"/>
                <c:pt idx="0">
                  <c:v>No Shale/Tight Sands</c:v>
                </c:pt>
                <c:pt idx="1">
                  <c:v>No Shale Gas</c:v>
                </c:pt>
                <c:pt idx="2">
                  <c:v>Slow Oil and Gas Technology</c:v>
                </c:pt>
                <c:pt idx="3">
                  <c:v>High Oil Prices</c:v>
                </c:pt>
                <c:pt idx="4">
                  <c:v>Low Technology</c:v>
                </c:pt>
                <c:pt idx="5">
                  <c:v>2027 Phaseout</c:v>
                </c:pt>
                <c:pt idx="6">
                  <c:v>High Renewable Cost</c:v>
                </c:pt>
                <c:pt idx="7">
                  <c:v>High Coal Cost</c:v>
                </c:pt>
                <c:pt idx="8">
                  <c:v>Low Growth</c:v>
                </c:pt>
                <c:pt idx="9">
                  <c:v>Nuclear Retirement</c:v>
                </c:pt>
                <c:pt idx="10">
                  <c:v>2019 Phaseout</c:v>
                </c:pt>
                <c:pt idx="11">
                  <c:v>High Nuclear Cost</c:v>
                </c:pt>
                <c:pt idx="12">
                  <c:v>High Fossil Cost</c:v>
                </c:pt>
                <c:pt idx="13">
                  <c:v>Reference</c:v>
                </c:pt>
                <c:pt idx="14">
                  <c:v>Low Fossil Cost</c:v>
                </c:pt>
                <c:pt idx="15">
                  <c:v>Low Coal Cost</c:v>
                </c:pt>
                <c:pt idx="16">
                  <c:v>Low Nuclear Cost</c:v>
                </c:pt>
                <c:pt idx="17">
                  <c:v>No GHG Concerns</c:v>
                </c:pt>
                <c:pt idx="18">
                  <c:v>Low Renewable Cost</c:v>
                </c:pt>
                <c:pt idx="19">
                  <c:v>No Sunset</c:v>
                </c:pt>
                <c:pt idx="20">
                  <c:v>High Growth</c:v>
                </c:pt>
                <c:pt idx="21">
                  <c:v>Extended Policies</c:v>
                </c:pt>
                <c:pt idx="22">
                  <c:v>Rapid Oil/Gas Technology</c:v>
                </c:pt>
                <c:pt idx="23">
                  <c:v>Low Price/2027 Phaseout</c:v>
                </c:pt>
                <c:pt idx="24">
                  <c:v>Low Price/2019 Phaseout</c:v>
                </c:pt>
                <c:pt idx="25">
                  <c:v>Low Oil Price</c:v>
                </c:pt>
                <c:pt idx="26">
                  <c:v>High Shale Gas</c:v>
                </c:pt>
                <c:pt idx="27">
                  <c:v>High LNG </c:v>
                </c:pt>
                <c:pt idx="28">
                  <c:v>High Technology</c:v>
                </c:pt>
              </c:strCache>
            </c:strRef>
          </c:cat>
          <c:val>
            <c:numRef>
              <c:f>'EIA 2010 Data'!$E$35:$AG$35</c:f>
              <c:numCache>
                <c:formatCode>"$"#,##0.00_);[Red]\("$"#,##0.00\)</c:formatCode>
                <c:ptCount val="29"/>
                <c:pt idx="0">
                  <c:v>8.2395563839904096</c:v>
                </c:pt>
                <c:pt idx="1">
                  <c:v>7.9049508555353061</c:v>
                </c:pt>
                <c:pt idx="2">
                  <c:v>7.6505099717516849</c:v>
                </c:pt>
                <c:pt idx="3">
                  <c:v>7.3969061605575481</c:v>
                </c:pt>
                <c:pt idx="4">
                  <c:v>7.2956988632234658</c:v>
                </c:pt>
                <c:pt idx="5">
                  <c:v>7.1822164166722002</c:v>
                </c:pt>
                <c:pt idx="6">
                  <c:v>7.1252565416473654</c:v>
                </c:pt>
                <c:pt idx="7">
                  <c:v>7.1131409981876867</c:v>
                </c:pt>
                <c:pt idx="8">
                  <c:v>7.0979972250240371</c:v>
                </c:pt>
                <c:pt idx="9">
                  <c:v>7.0976425081081027</c:v>
                </c:pt>
                <c:pt idx="10">
                  <c:v>7.0835783032526853</c:v>
                </c:pt>
                <c:pt idx="11">
                  <c:v>7.0781943388652717</c:v>
                </c:pt>
                <c:pt idx="12">
                  <c:v>7.0775878216572403</c:v>
                </c:pt>
                <c:pt idx="13">
                  <c:v>7.0767442470207023</c:v>
                </c:pt>
                <c:pt idx="14">
                  <c:v>7.0375033618680991</c:v>
                </c:pt>
                <c:pt idx="15">
                  <c:v>7.0230924674262294</c:v>
                </c:pt>
                <c:pt idx="16">
                  <c:v>7.0156474809263401</c:v>
                </c:pt>
                <c:pt idx="17">
                  <c:v>7.0003898617252238</c:v>
                </c:pt>
                <c:pt idx="18">
                  <c:v>6.9645926844300616</c:v>
                </c:pt>
                <c:pt idx="19">
                  <c:v>6.964576872571854</c:v>
                </c:pt>
                <c:pt idx="20">
                  <c:v>6.9147094710697941</c:v>
                </c:pt>
                <c:pt idx="21">
                  <c:v>6.8875797425433465</c:v>
                </c:pt>
                <c:pt idx="22">
                  <c:v>6.7419840747167337</c:v>
                </c:pt>
                <c:pt idx="23">
                  <c:v>6.6498133074006871</c:v>
                </c:pt>
                <c:pt idx="24">
                  <c:v>6.6008245444429781</c:v>
                </c:pt>
                <c:pt idx="25">
                  <c:v>6.6004381726171815</c:v>
                </c:pt>
                <c:pt idx="26">
                  <c:v>6.5750121707901759</c:v>
                </c:pt>
                <c:pt idx="27">
                  <c:v>6.4875348141363078</c:v>
                </c:pt>
                <c:pt idx="28">
                  <c:v>6.450446978003809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4469376"/>
        <c:axId val="54470912"/>
      </c:barChart>
      <c:catAx>
        <c:axId val="54469376"/>
        <c:scaling>
          <c:orientation val="minMax"/>
        </c:scaling>
        <c:delete val="0"/>
        <c:axPos val="b"/>
        <c:majorTickMark val="out"/>
        <c:minorTickMark val="none"/>
        <c:tickLblPos val="nextTo"/>
        <c:crossAx val="54470912"/>
        <c:crosses val="autoZero"/>
        <c:auto val="1"/>
        <c:lblAlgn val="ctr"/>
        <c:lblOffset val="100"/>
        <c:noMultiLvlLbl val="0"/>
      </c:catAx>
      <c:valAx>
        <c:axId val="54470912"/>
        <c:scaling>
          <c:orientation val="minMax"/>
          <c:min val="6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Levelized</a:t>
                </a:r>
                <a:r>
                  <a:rPr lang="en-US" baseline="0"/>
                  <a:t> $/MMBtu</a:t>
                </a:r>
                <a:endParaRPr lang="en-US"/>
              </a:p>
            </c:rich>
          </c:tx>
          <c:layout/>
          <c:overlay val="0"/>
        </c:title>
        <c:numFmt formatCode="&quot;$&quot;#,##0.00_);[Red]\(&quot;$&quot;#,##0.00\)" sourceLinked="1"/>
        <c:majorTickMark val="out"/>
        <c:minorTickMark val="none"/>
        <c:tickLblPos val="nextTo"/>
        <c:crossAx val="54469376"/>
        <c:crosses val="autoZero"/>
        <c:crossBetween val="between"/>
      </c:valAx>
    </c:plotArea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tabSelected="1" zoomScale="91" workbookViewId="0"/>
  </sheetViews>
  <pageMargins left="0.75" right="0.75" top="1" bottom="1" header="0.5" footer="0.5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56236" cy="628022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78"/>
  <sheetViews>
    <sheetView workbookViewId="0">
      <pane xSplit="1" ySplit="5" topLeftCell="T6" activePane="bottomRight" state="frozen"/>
      <selection pane="topRight" activeCell="B1" sqref="B1"/>
      <selection pane="bottomLeft" activeCell="A3" sqref="A3"/>
      <selection pane="bottomRight" activeCell="A35" sqref="A35"/>
    </sheetView>
  </sheetViews>
  <sheetFormatPr defaultColWidth="9.375" defaultRowHeight="15.75" x14ac:dyDescent="0.25"/>
  <cols>
    <col min="1" max="1" width="20.5" style="3" customWidth="1"/>
    <col min="2" max="3" width="10.5" style="3" customWidth="1"/>
    <col min="4" max="4" width="3.375" style="3" customWidth="1"/>
    <col min="5" max="16384" width="9.375" style="3"/>
  </cols>
  <sheetData>
    <row r="1" spans="1:34" x14ac:dyDescent="0.25">
      <c r="A1" s="17" t="s">
        <v>34</v>
      </c>
    </row>
    <row r="2" spans="1:34" x14ac:dyDescent="0.25">
      <c r="A2" s="17" t="s">
        <v>38</v>
      </c>
    </row>
    <row r="3" spans="1:34" x14ac:dyDescent="0.25">
      <c r="A3" s="17" t="s">
        <v>37</v>
      </c>
    </row>
    <row r="5" spans="1:34" s="5" customFormat="1" ht="63" x14ac:dyDescent="0.25">
      <c r="B5" s="5" t="s">
        <v>32</v>
      </c>
      <c r="C5" s="5" t="s">
        <v>33</v>
      </c>
      <c r="E5" s="5" t="s">
        <v>21</v>
      </c>
      <c r="F5" s="7" t="s">
        <v>20</v>
      </c>
      <c r="G5" s="5" t="s">
        <v>16</v>
      </c>
      <c r="H5" s="5" t="s">
        <v>17</v>
      </c>
      <c r="I5" s="7" t="s">
        <v>6</v>
      </c>
      <c r="J5" s="5" t="s">
        <v>23</v>
      </c>
      <c r="K5" s="7" t="s">
        <v>13</v>
      </c>
      <c r="L5" s="5" t="s">
        <v>7</v>
      </c>
      <c r="M5" s="5" t="s">
        <v>5</v>
      </c>
      <c r="N5" s="5" t="s">
        <v>26</v>
      </c>
      <c r="O5" s="5" t="s">
        <v>22</v>
      </c>
      <c r="P5" s="5" t="s">
        <v>9</v>
      </c>
      <c r="Q5" s="5" t="s">
        <v>8</v>
      </c>
      <c r="R5" s="7" t="s">
        <v>1</v>
      </c>
      <c r="S5" s="5" t="s">
        <v>11</v>
      </c>
      <c r="T5" s="5" t="s">
        <v>10</v>
      </c>
      <c r="U5" s="5" t="s">
        <v>12</v>
      </c>
      <c r="V5" s="5" t="s">
        <v>29</v>
      </c>
      <c r="W5" s="5" t="s">
        <v>14</v>
      </c>
      <c r="X5" s="5" t="s">
        <v>30</v>
      </c>
      <c r="Y5" s="7" t="s">
        <v>3</v>
      </c>
      <c r="Z5" s="5" t="s">
        <v>27</v>
      </c>
      <c r="AA5" s="5" t="s">
        <v>15</v>
      </c>
      <c r="AB5" s="5" t="s">
        <v>25</v>
      </c>
      <c r="AC5" s="5" t="s">
        <v>24</v>
      </c>
      <c r="AD5" s="5" t="s">
        <v>19</v>
      </c>
      <c r="AE5" s="5" t="s">
        <v>18</v>
      </c>
      <c r="AF5" s="5" t="s">
        <v>28</v>
      </c>
      <c r="AG5" s="5" t="s">
        <v>4</v>
      </c>
      <c r="AH5" s="5" t="s">
        <v>31</v>
      </c>
    </row>
    <row r="6" spans="1:34" s="5" customFormat="1" x14ac:dyDescent="0.25">
      <c r="C6" s="5">
        <f>SUM(Y6:AG6)</f>
        <v>1</v>
      </c>
      <c r="F6" s="7">
        <v>1</v>
      </c>
      <c r="I6" s="7">
        <v>1</v>
      </c>
      <c r="K6" s="7">
        <v>1</v>
      </c>
      <c r="R6" s="7">
        <v>1</v>
      </c>
      <c r="Y6" s="7">
        <v>1</v>
      </c>
    </row>
    <row r="7" spans="1:34" x14ac:dyDescent="0.25">
      <c r="A7" s="4">
        <v>2009</v>
      </c>
      <c r="B7" s="11">
        <f t="shared" ref="B7:B33" si="0">AVERAGE(Y7:AG7)</f>
        <v>4.0933333333333328</v>
      </c>
      <c r="C7" s="11">
        <f t="shared" ref="C7:C33" si="1">SUMPRODUCT(Y7:AG7,$Y$6:$AG$6)/$C$6</f>
        <v>4.09</v>
      </c>
      <c r="D7" s="4"/>
      <c r="E7" s="6">
        <v>4.09</v>
      </c>
      <c r="F7" s="10">
        <v>4.09</v>
      </c>
      <c r="G7" s="6">
        <v>4.09</v>
      </c>
      <c r="H7" s="6">
        <v>4.09</v>
      </c>
      <c r="I7" s="10">
        <v>4.0999999999999996</v>
      </c>
      <c r="J7" s="6">
        <v>4.0999999999999996</v>
      </c>
      <c r="K7" s="10">
        <v>4.0999999999999996</v>
      </c>
      <c r="L7" s="1">
        <v>4.08</v>
      </c>
      <c r="M7" s="1">
        <v>4.09</v>
      </c>
      <c r="N7" s="6">
        <v>4.09</v>
      </c>
      <c r="O7" s="6">
        <v>4.09</v>
      </c>
      <c r="P7" s="6">
        <v>4.09</v>
      </c>
      <c r="Q7" s="1">
        <v>4.09</v>
      </c>
      <c r="R7" s="8">
        <v>4.09</v>
      </c>
      <c r="S7" s="6">
        <v>4.09</v>
      </c>
      <c r="T7" s="6">
        <v>4.09</v>
      </c>
      <c r="U7" s="6">
        <v>4.0999999999999996</v>
      </c>
      <c r="V7" s="6">
        <v>4.09</v>
      </c>
      <c r="W7" s="6">
        <v>4.0999999999999996</v>
      </c>
      <c r="X7" s="6">
        <v>4.0999999999999996</v>
      </c>
      <c r="Y7" s="8">
        <v>4.09</v>
      </c>
      <c r="Z7" s="6">
        <v>4.0999999999999996</v>
      </c>
      <c r="AA7" s="6">
        <v>4.0999999999999996</v>
      </c>
      <c r="AB7" s="6">
        <v>4.08</v>
      </c>
      <c r="AC7" s="6">
        <v>4.08</v>
      </c>
      <c r="AD7" s="6">
        <v>4.08</v>
      </c>
      <c r="AE7" s="6">
        <v>4.1100000000000003</v>
      </c>
      <c r="AF7" s="6">
        <v>4.0999999999999996</v>
      </c>
      <c r="AG7" s="1">
        <v>4.0999999999999996</v>
      </c>
      <c r="AH7" s="6">
        <v>4.76</v>
      </c>
    </row>
    <row r="8" spans="1:34" x14ac:dyDescent="0.25">
      <c r="A8" s="4">
        <v>2010</v>
      </c>
      <c r="B8" s="11">
        <f t="shared" si="0"/>
        <v>4.7622222222222215</v>
      </c>
      <c r="C8" s="11">
        <f t="shared" si="1"/>
        <v>4.76</v>
      </c>
      <c r="D8" s="4"/>
      <c r="E8" s="6">
        <v>4.7300000000000004</v>
      </c>
      <c r="F8" s="10">
        <v>4.72</v>
      </c>
      <c r="G8" s="6">
        <v>4.76</v>
      </c>
      <c r="H8" s="6">
        <v>4.7699999999999996</v>
      </c>
      <c r="I8" s="8">
        <v>4.76</v>
      </c>
      <c r="J8" s="6">
        <v>4.76</v>
      </c>
      <c r="K8" s="10">
        <v>4.76</v>
      </c>
      <c r="L8" s="1">
        <v>4.75</v>
      </c>
      <c r="M8" s="1">
        <v>4.7699999999999996</v>
      </c>
      <c r="N8" s="6">
        <v>4.76</v>
      </c>
      <c r="O8" s="6">
        <v>4.76</v>
      </c>
      <c r="P8" s="6">
        <v>4.76</v>
      </c>
      <c r="Q8" s="1">
        <v>4.7699999999999996</v>
      </c>
      <c r="R8" s="8">
        <v>4.76</v>
      </c>
      <c r="S8" s="6">
        <v>4.76</v>
      </c>
      <c r="T8" s="6">
        <v>4.76</v>
      </c>
      <c r="U8" s="6">
        <v>4.76</v>
      </c>
      <c r="V8" s="6">
        <v>4.76</v>
      </c>
      <c r="W8" s="6">
        <v>4.76</v>
      </c>
      <c r="X8" s="6">
        <v>4.75</v>
      </c>
      <c r="Y8" s="8">
        <v>4.76</v>
      </c>
      <c r="Z8" s="6">
        <v>4.75</v>
      </c>
      <c r="AA8" s="6">
        <v>4.76</v>
      </c>
      <c r="AB8" s="6">
        <v>4.7300000000000004</v>
      </c>
      <c r="AC8" s="6">
        <v>4.7300000000000004</v>
      </c>
      <c r="AD8" s="6">
        <v>4.74</v>
      </c>
      <c r="AE8" s="6">
        <v>4.83</v>
      </c>
      <c r="AF8" s="6">
        <v>4.76</v>
      </c>
      <c r="AG8" s="1">
        <v>4.8</v>
      </c>
      <c r="AH8" s="6">
        <v>5.41</v>
      </c>
    </row>
    <row r="9" spans="1:34" x14ac:dyDescent="0.25">
      <c r="A9" s="4">
        <v>2011</v>
      </c>
      <c r="B9" s="11">
        <f t="shared" si="0"/>
        <v>5.67</v>
      </c>
      <c r="C9" s="11">
        <f t="shared" si="1"/>
        <v>5.88</v>
      </c>
      <c r="D9" s="4"/>
      <c r="E9" s="6">
        <v>6.27</v>
      </c>
      <c r="F9" s="10">
        <v>6.15</v>
      </c>
      <c r="G9" s="6">
        <v>6.12</v>
      </c>
      <c r="H9" s="6">
        <v>6.06</v>
      </c>
      <c r="I9" s="8">
        <v>5.85</v>
      </c>
      <c r="J9" s="6">
        <v>5.84</v>
      </c>
      <c r="K9" s="10">
        <v>5.85</v>
      </c>
      <c r="L9" s="1">
        <v>5.83</v>
      </c>
      <c r="M9" s="1">
        <v>5.77</v>
      </c>
      <c r="N9" s="6">
        <v>5.84</v>
      </c>
      <c r="O9" s="6">
        <v>5.84</v>
      </c>
      <c r="P9" s="6">
        <v>5.84</v>
      </c>
      <c r="Q9" s="1">
        <v>5.84</v>
      </c>
      <c r="R9" s="8">
        <v>5.84</v>
      </c>
      <c r="S9" s="6">
        <v>5.83</v>
      </c>
      <c r="T9" s="6">
        <v>5.85</v>
      </c>
      <c r="U9" s="6">
        <v>5.83</v>
      </c>
      <c r="V9" s="6">
        <v>5.85</v>
      </c>
      <c r="W9" s="6">
        <v>5.82</v>
      </c>
      <c r="X9" s="6">
        <v>5.85</v>
      </c>
      <c r="Y9" s="8">
        <v>5.88</v>
      </c>
      <c r="Z9" s="6">
        <v>5.85</v>
      </c>
      <c r="AA9" s="6">
        <v>5.7</v>
      </c>
      <c r="AB9" s="6">
        <v>5.45</v>
      </c>
      <c r="AC9" s="6">
        <v>5.45</v>
      </c>
      <c r="AD9" s="6">
        <v>5.45</v>
      </c>
      <c r="AE9" s="6">
        <v>5.75</v>
      </c>
      <c r="AF9" s="6">
        <v>5.77</v>
      </c>
      <c r="AG9" s="1">
        <v>5.73</v>
      </c>
      <c r="AH9" s="6">
        <v>5.75</v>
      </c>
    </row>
    <row r="10" spans="1:34" x14ac:dyDescent="0.25">
      <c r="A10" s="4">
        <v>2012</v>
      </c>
      <c r="B10" s="11">
        <f t="shared" si="0"/>
        <v>5.9922222222222219</v>
      </c>
      <c r="C10" s="11">
        <f t="shared" si="1"/>
        <v>6.28</v>
      </c>
      <c r="D10" s="4"/>
      <c r="E10" s="6">
        <v>7.05</v>
      </c>
      <c r="F10" s="10">
        <v>6.81</v>
      </c>
      <c r="G10" s="6">
        <v>6.64</v>
      </c>
      <c r="H10" s="6">
        <v>6.55</v>
      </c>
      <c r="I10" s="8">
        <v>6.27</v>
      </c>
      <c r="J10" s="6">
        <v>6.24</v>
      </c>
      <c r="K10" s="10">
        <v>6.28</v>
      </c>
      <c r="L10" s="1">
        <v>6.25</v>
      </c>
      <c r="M10" s="1">
        <v>6.18</v>
      </c>
      <c r="N10" s="6">
        <v>6.23</v>
      </c>
      <c r="O10" s="6">
        <v>6.25</v>
      </c>
      <c r="P10" s="6">
        <v>6.24</v>
      </c>
      <c r="Q10" s="1">
        <v>6.24</v>
      </c>
      <c r="R10" s="8">
        <v>6.22</v>
      </c>
      <c r="S10" s="6">
        <v>6.27</v>
      </c>
      <c r="T10" s="6">
        <v>6.21</v>
      </c>
      <c r="U10" s="6">
        <v>6.23</v>
      </c>
      <c r="V10" s="6">
        <v>6.25</v>
      </c>
      <c r="W10" s="6">
        <v>6.18</v>
      </c>
      <c r="X10" s="6">
        <v>6.35</v>
      </c>
      <c r="Y10" s="8">
        <v>6.28</v>
      </c>
      <c r="Z10" s="6">
        <v>6.36</v>
      </c>
      <c r="AA10" s="6">
        <v>6.06</v>
      </c>
      <c r="AB10" s="6">
        <v>5.7</v>
      </c>
      <c r="AC10" s="6">
        <v>5.69</v>
      </c>
      <c r="AD10" s="6">
        <v>5.7</v>
      </c>
      <c r="AE10" s="6">
        <v>6.03</v>
      </c>
      <c r="AF10" s="6">
        <v>6.1</v>
      </c>
      <c r="AG10" s="1">
        <v>6.01</v>
      </c>
      <c r="AH10" s="6">
        <v>5.79</v>
      </c>
    </row>
    <row r="11" spans="1:34" x14ac:dyDescent="0.25">
      <c r="A11" s="4">
        <v>2013</v>
      </c>
      <c r="B11" s="11">
        <f t="shared" si="0"/>
        <v>5.9444444444444446</v>
      </c>
      <c r="C11" s="11">
        <f t="shared" si="1"/>
        <v>6.23</v>
      </c>
      <c r="D11" s="4"/>
      <c r="E11" s="6">
        <v>7.32</v>
      </c>
      <c r="F11" s="10">
        <v>7.03</v>
      </c>
      <c r="G11" s="6">
        <v>6.7</v>
      </c>
      <c r="H11" s="6">
        <v>6.64</v>
      </c>
      <c r="I11" s="8">
        <v>6.26</v>
      </c>
      <c r="J11" s="6">
        <v>6.26</v>
      </c>
      <c r="K11" s="10">
        <v>6.29</v>
      </c>
      <c r="L11" s="1">
        <v>6.32</v>
      </c>
      <c r="M11" s="1">
        <v>6.22</v>
      </c>
      <c r="N11" s="6">
        <v>6.25</v>
      </c>
      <c r="O11" s="6">
        <v>6.25</v>
      </c>
      <c r="P11" s="6">
        <v>6.24</v>
      </c>
      <c r="Q11" s="1">
        <v>6.25</v>
      </c>
      <c r="R11" s="8">
        <v>6.24</v>
      </c>
      <c r="S11" s="6">
        <v>6.28</v>
      </c>
      <c r="T11" s="6">
        <v>6.19</v>
      </c>
      <c r="U11" s="6">
        <v>6.26</v>
      </c>
      <c r="V11" s="6">
        <v>6.28</v>
      </c>
      <c r="W11" s="6">
        <v>6.15</v>
      </c>
      <c r="X11" s="6">
        <v>6.35</v>
      </c>
      <c r="Y11" s="8">
        <v>6.23</v>
      </c>
      <c r="Z11" s="6">
        <v>6.4</v>
      </c>
      <c r="AA11" s="6">
        <v>6.02</v>
      </c>
      <c r="AB11" s="6">
        <v>5.69</v>
      </c>
      <c r="AC11" s="6">
        <v>5.67</v>
      </c>
      <c r="AD11" s="6">
        <v>5.68</v>
      </c>
      <c r="AE11" s="6">
        <v>5.87</v>
      </c>
      <c r="AF11" s="6">
        <v>6.02</v>
      </c>
      <c r="AG11" s="1">
        <v>5.92</v>
      </c>
      <c r="AH11" s="6">
        <v>5.9</v>
      </c>
    </row>
    <row r="12" spans="1:34" x14ac:dyDescent="0.25">
      <c r="A12" s="4">
        <v>2014</v>
      </c>
      <c r="B12" s="11">
        <f t="shared" si="0"/>
        <v>5.902222222222222</v>
      </c>
      <c r="C12" s="11">
        <f t="shared" si="1"/>
        <v>6.2</v>
      </c>
      <c r="D12" s="4"/>
      <c r="E12" s="6">
        <v>7.49</v>
      </c>
      <c r="F12" s="10">
        <v>7.17</v>
      </c>
      <c r="G12" s="6">
        <v>6.75</v>
      </c>
      <c r="H12" s="6">
        <v>6.78</v>
      </c>
      <c r="I12" s="8">
        <v>6.27</v>
      </c>
      <c r="J12" s="6">
        <v>6.25</v>
      </c>
      <c r="K12" s="10">
        <v>6.28</v>
      </c>
      <c r="L12" s="1">
        <v>6.32</v>
      </c>
      <c r="M12" s="1">
        <v>6.23</v>
      </c>
      <c r="N12" s="6">
        <v>6.24</v>
      </c>
      <c r="O12" s="6">
        <v>6.25</v>
      </c>
      <c r="P12" s="6">
        <v>6.24</v>
      </c>
      <c r="Q12" s="1">
        <v>6.25</v>
      </c>
      <c r="R12" s="8">
        <v>6.24</v>
      </c>
      <c r="S12" s="6">
        <v>6.27</v>
      </c>
      <c r="T12" s="6">
        <v>6.19</v>
      </c>
      <c r="U12" s="6">
        <v>6.26</v>
      </c>
      <c r="V12" s="6">
        <v>6.28</v>
      </c>
      <c r="W12" s="6">
        <v>6.14</v>
      </c>
      <c r="X12" s="6">
        <v>6.25</v>
      </c>
      <c r="Y12" s="8">
        <v>6.2</v>
      </c>
      <c r="Z12" s="6">
        <v>6.36</v>
      </c>
      <c r="AA12" s="6">
        <v>5.99</v>
      </c>
      <c r="AB12" s="6">
        <v>5.64</v>
      </c>
      <c r="AC12" s="6">
        <v>5.64</v>
      </c>
      <c r="AD12" s="6">
        <v>5.64</v>
      </c>
      <c r="AE12" s="6">
        <v>5.83</v>
      </c>
      <c r="AF12" s="6">
        <v>5.93</v>
      </c>
      <c r="AG12" s="1">
        <v>5.89</v>
      </c>
      <c r="AH12" s="6">
        <v>6.15</v>
      </c>
    </row>
    <row r="13" spans="1:34" x14ac:dyDescent="0.25">
      <c r="A13" s="4">
        <v>2015</v>
      </c>
      <c r="B13" s="11">
        <f t="shared" si="0"/>
        <v>6.0700000000000012</v>
      </c>
      <c r="C13" s="11">
        <f t="shared" si="1"/>
        <v>6.4</v>
      </c>
      <c r="D13" s="4"/>
      <c r="E13" s="6">
        <v>7.77</v>
      </c>
      <c r="F13" s="10">
        <v>7.42</v>
      </c>
      <c r="G13" s="6">
        <v>6.97</v>
      </c>
      <c r="H13" s="6">
        <v>7.02</v>
      </c>
      <c r="I13" s="8">
        <v>6.56</v>
      </c>
      <c r="J13" s="6">
        <v>6.51</v>
      </c>
      <c r="K13" s="10">
        <v>6.53</v>
      </c>
      <c r="L13" s="1">
        <v>6.6</v>
      </c>
      <c r="M13" s="1">
        <v>6.45</v>
      </c>
      <c r="N13" s="6">
        <v>6.5</v>
      </c>
      <c r="O13" s="6">
        <v>6.5</v>
      </c>
      <c r="P13" s="6">
        <v>6.5</v>
      </c>
      <c r="Q13" s="1">
        <v>6.48</v>
      </c>
      <c r="R13" s="8">
        <v>6.49</v>
      </c>
      <c r="S13" s="6">
        <v>6.52</v>
      </c>
      <c r="T13" s="6">
        <v>6.4</v>
      </c>
      <c r="U13" s="6">
        <v>6.5</v>
      </c>
      <c r="V13" s="6">
        <v>6.52</v>
      </c>
      <c r="W13" s="6">
        <v>6.36</v>
      </c>
      <c r="X13" s="6">
        <v>6.46</v>
      </c>
      <c r="Y13" s="8">
        <v>6.4</v>
      </c>
      <c r="Z13" s="6">
        <v>6.55</v>
      </c>
      <c r="AA13" s="6">
        <v>6.22</v>
      </c>
      <c r="AB13" s="6">
        <v>5.81</v>
      </c>
      <c r="AC13" s="6">
        <v>5.8</v>
      </c>
      <c r="AD13" s="6">
        <v>5.79</v>
      </c>
      <c r="AE13" s="6">
        <v>5.99</v>
      </c>
      <c r="AF13" s="6">
        <v>6.09</v>
      </c>
      <c r="AG13" s="1">
        <v>5.98</v>
      </c>
      <c r="AH13" s="6">
        <v>6.53</v>
      </c>
    </row>
    <row r="14" spans="1:34" x14ac:dyDescent="0.25">
      <c r="A14" s="4">
        <v>2016</v>
      </c>
      <c r="B14" s="11">
        <f t="shared" si="0"/>
        <v>6.1944444444444446</v>
      </c>
      <c r="C14" s="11">
        <f t="shared" si="1"/>
        <v>6.53</v>
      </c>
      <c r="D14" s="4"/>
      <c r="E14" s="6">
        <v>7.99</v>
      </c>
      <c r="F14" s="10">
        <v>7.61</v>
      </c>
      <c r="G14" s="6">
        <v>7.22</v>
      </c>
      <c r="H14" s="6">
        <v>7.23</v>
      </c>
      <c r="I14" s="8">
        <v>6.76</v>
      </c>
      <c r="J14" s="6">
        <v>6.7</v>
      </c>
      <c r="K14" s="10">
        <v>6.72</v>
      </c>
      <c r="L14" s="1">
        <v>6.78</v>
      </c>
      <c r="M14" s="1">
        <v>6.61</v>
      </c>
      <c r="N14" s="6">
        <v>6.68</v>
      </c>
      <c r="O14" s="6">
        <v>6.68</v>
      </c>
      <c r="P14" s="6">
        <v>6.68</v>
      </c>
      <c r="Q14" s="1">
        <v>6.67</v>
      </c>
      <c r="R14" s="8">
        <v>6.68</v>
      </c>
      <c r="S14" s="6">
        <v>6.7</v>
      </c>
      <c r="T14" s="6">
        <v>6.57</v>
      </c>
      <c r="U14" s="6">
        <v>6.69</v>
      </c>
      <c r="V14" s="6">
        <v>6.69</v>
      </c>
      <c r="W14" s="6">
        <v>6.54</v>
      </c>
      <c r="X14" s="6">
        <v>6.64</v>
      </c>
      <c r="Y14" s="8">
        <v>6.53</v>
      </c>
      <c r="Z14" s="6">
        <v>6.69</v>
      </c>
      <c r="AA14" s="6">
        <v>6.36</v>
      </c>
      <c r="AB14" s="6">
        <v>5.97</v>
      </c>
      <c r="AC14" s="6">
        <v>5.94</v>
      </c>
      <c r="AD14" s="6">
        <v>5.94</v>
      </c>
      <c r="AE14" s="6">
        <v>6.12</v>
      </c>
      <c r="AF14" s="6">
        <v>6.14</v>
      </c>
      <c r="AG14" s="1">
        <v>6.06</v>
      </c>
      <c r="AH14" s="6">
        <v>6.89</v>
      </c>
    </row>
    <row r="15" spans="1:34" x14ac:dyDescent="0.25">
      <c r="A15" s="4">
        <v>2017</v>
      </c>
      <c r="B15" s="11">
        <f t="shared" si="0"/>
        <v>6.2777777777777777</v>
      </c>
      <c r="C15" s="11">
        <f t="shared" si="1"/>
        <v>6.6</v>
      </c>
      <c r="D15" s="4"/>
      <c r="E15" s="6">
        <v>8.14</v>
      </c>
      <c r="F15" s="10">
        <v>7.76</v>
      </c>
      <c r="G15" s="6">
        <v>7.39</v>
      </c>
      <c r="H15" s="6">
        <v>7.37</v>
      </c>
      <c r="I15" s="8">
        <v>6.91</v>
      </c>
      <c r="J15" s="6">
        <v>6.85</v>
      </c>
      <c r="K15" s="10">
        <v>6.86</v>
      </c>
      <c r="L15" s="1">
        <v>6.9</v>
      </c>
      <c r="M15" s="1">
        <v>6.75</v>
      </c>
      <c r="N15" s="6">
        <v>6.8</v>
      </c>
      <c r="O15" s="6">
        <v>6.82</v>
      </c>
      <c r="P15" s="6">
        <v>6.8</v>
      </c>
      <c r="Q15" s="1">
        <v>6.79</v>
      </c>
      <c r="R15" s="8">
        <v>6.83</v>
      </c>
      <c r="S15" s="6">
        <v>6.82</v>
      </c>
      <c r="T15" s="6">
        <v>6.7</v>
      </c>
      <c r="U15" s="6">
        <v>6.82</v>
      </c>
      <c r="V15" s="6">
        <v>6.83</v>
      </c>
      <c r="W15" s="6">
        <v>6.67</v>
      </c>
      <c r="X15" s="6">
        <v>6.76</v>
      </c>
      <c r="Y15" s="8">
        <v>6.6</v>
      </c>
      <c r="Z15" s="6">
        <v>6.79</v>
      </c>
      <c r="AA15" s="6">
        <v>6.42</v>
      </c>
      <c r="AB15" s="6">
        <v>6.08</v>
      </c>
      <c r="AC15" s="6">
        <v>6.07</v>
      </c>
      <c r="AD15" s="6">
        <v>6.08</v>
      </c>
      <c r="AE15" s="6">
        <v>6.19</v>
      </c>
      <c r="AF15" s="6">
        <v>6.14</v>
      </c>
      <c r="AG15" s="1">
        <v>6.13</v>
      </c>
      <c r="AH15" s="6">
        <v>7.28</v>
      </c>
    </row>
    <row r="16" spans="1:34" x14ac:dyDescent="0.25">
      <c r="A16" s="4">
        <v>2018</v>
      </c>
      <c r="B16" s="11">
        <f t="shared" si="0"/>
        <v>6.4277777777777771</v>
      </c>
      <c r="C16" s="11">
        <f t="shared" si="1"/>
        <v>6.81</v>
      </c>
      <c r="D16" s="4"/>
      <c r="E16" s="6">
        <v>8.36</v>
      </c>
      <c r="F16" s="10">
        <v>7.98</v>
      </c>
      <c r="G16" s="6">
        <v>7.67</v>
      </c>
      <c r="H16" s="6">
        <v>7.53</v>
      </c>
      <c r="I16" s="8">
        <v>7.13</v>
      </c>
      <c r="J16" s="6">
        <v>7.04</v>
      </c>
      <c r="K16" s="10">
        <v>7.05</v>
      </c>
      <c r="L16" s="1">
        <v>7.07</v>
      </c>
      <c r="M16" s="1">
        <v>6.93</v>
      </c>
      <c r="N16" s="6">
        <v>7</v>
      </c>
      <c r="O16" s="6">
        <v>6.98</v>
      </c>
      <c r="P16" s="6">
        <v>7</v>
      </c>
      <c r="Q16" s="1">
        <v>6.97</v>
      </c>
      <c r="R16" s="8">
        <v>7.01</v>
      </c>
      <c r="S16" s="6">
        <v>7.01</v>
      </c>
      <c r="T16" s="6">
        <v>6.9</v>
      </c>
      <c r="U16" s="6">
        <v>7.02</v>
      </c>
      <c r="V16" s="6">
        <v>7.01</v>
      </c>
      <c r="W16" s="6">
        <v>6.85</v>
      </c>
      <c r="X16" s="6">
        <v>6.94</v>
      </c>
      <c r="Y16" s="8">
        <v>6.81</v>
      </c>
      <c r="Z16" s="6">
        <v>6.93</v>
      </c>
      <c r="AA16" s="6">
        <v>6.55</v>
      </c>
      <c r="AB16" s="6">
        <v>6.29</v>
      </c>
      <c r="AC16" s="6">
        <v>6.28</v>
      </c>
      <c r="AD16" s="6">
        <v>6.26</v>
      </c>
      <c r="AE16" s="6">
        <v>6.33</v>
      </c>
      <c r="AF16" s="6">
        <v>6.18</v>
      </c>
      <c r="AG16" s="1">
        <v>6.22</v>
      </c>
      <c r="AH16" s="6">
        <v>7.69</v>
      </c>
    </row>
    <row r="17" spans="1:34" x14ac:dyDescent="0.25">
      <c r="A17" s="4">
        <v>2019</v>
      </c>
      <c r="B17" s="11">
        <f t="shared" si="0"/>
        <v>6.59</v>
      </c>
      <c r="C17" s="11">
        <f t="shared" si="1"/>
        <v>7.01</v>
      </c>
      <c r="D17" s="4"/>
      <c r="E17" s="6">
        <v>8.66</v>
      </c>
      <c r="F17" s="10">
        <v>8.2799999999999994</v>
      </c>
      <c r="G17" s="6">
        <v>7.89</v>
      </c>
      <c r="H17" s="6">
        <v>7.76</v>
      </c>
      <c r="I17" s="8">
        <v>7.37</v>
      </c>
      <c r="J17" s="6">
        <v>7.25</v>
      </c>
      <c r="K17" s="10">
        <v>7.26</v>
      </c>
      <c r="L17" s="1">
        <v>7.25</v>
      </c>
      <c r="M17" s="1">
        <v>7.1</v>
      </c>
      <c r="N17" s="6">
        <v>7.2</v>
      </c>
      <c r="O17" s="6">
        <v>7.17</v>
      </c>
      <c r="P17" s="6">
        <v>7.18</v>
      </c>
      <c r="Q17" s="1">
        <v>7.18</v>
      </c>
      <c r="R17" s="8">
        <v>7.2</v>
      </c>
      <c r="S17" s="6">
        <v>7.21</v>
      </c>
      <c r="T17" s="6">
        <v>7.1</v>
      </c>
      <c r="U17" s="6">
        <v>7.19</v>
      </c>
      <c r="V17" s="6">
        <v>7.2</v>
      </c>
      <c r="W17" s="6">
        <v>7.03</v>
      </c>
      <c r="X17" s="6">
        <v>7.12</v>
      </c>
      <c r="Y17" s="8">
        <v>7.01</v>
      </c>
      <c r="Z17" s="6">
        <v>7.05</v>
      </c>
      <c r="AA17" s="6">
        <v>6.72</v>
      </c>
      <c r="AB17" s="6">
        <v>6.52</v>
      </c>
      <c r="AC17" s="6">
        <v>6.49</v>
      </c>
      <c r="AD17" s="6">
        <v>6.48</v>
      </c>
      <c r="AE17" s="6">
        <v>6.46</v>
      </c>
      <c r="AF17" s="6">
        <v>6.26</v>
      </c>
      <c r="AG17" s="1">
        <v>6.32</v>
      </c>
      <c r="AH17" s="6">
        <v>8.17</v>
      </c>
    </row>
    <row r="18" spans="1:34" x14ac:dyDescent="0.25">
      <c r="A18" s="4">
        <v>2020</v>
      </c>
      <c r="B18" s="11">
        <f t="shared" si="0"/>
        <v>6.78</v>
      </c>
      <c r="C18" s="11">
        <f t="shared" si="1"/>
        <v>7.25</v>
      </c>
      <c r="D18" s="4"/>
      <c r="E18" s="6">
        <v>8.8000000000000007</v>
      </c>
      <c r="F18" s="10">
        <v>8.3699999999999992</v>
      </c>
      <c r="G18" s="6">
        <v>7.97</v>
      </c>
      <c r="H18" s="6">
        <v>7.81</v>
      </c>
      <c r="I18" s="8">
        <v>7.67</v>
      </c>
      <c r="J18" s="6">
        <v>7.52</v>
      </c>
      <c r="K18" s="10">
        <v>7.48</v>
      </c>
      <c r="L18" s="1">
        <v>7.47</v>
      </c>
      <c r="M18" s="1">
        <v>7.31</v>
      </c>
      <c r="N18" s="6">
        <v>7.43</v>
      </c>
      <c r="O18" s="6">
        <v>7.41</v>
      </c>
      <c r="P18" s="6">
        <v>7.42</v>
      </c>
      <c r="Q18" s="1">
        <v>7.39</v>
      </c>
      <c r="R18" s="8">
        <v>7.45</v>
      </c>
      <c r="S18" s="6">
        <v>7.45</v>
      </c>
      <c r="T18" s="6">
        <v>7.34</v>
      </c>
      <c r="U18" s="6">
        <v>7.41</v>
      </c>
      <c r="V18" s="6">
        <v>7.42</v>
      </c>
      <c r="W18" s="6">
        <v>7.25</v>
      </c>
      <c r="X18" s="6">
        <v>7.35</v>
      </c>
      <c r="Y18" s="8">
        <v>7.25</v>
      </c>
      <c r="Z18" s="6">
        <v>7.19</v>
      </c>
      <c r="AA18" s="6">
        <v>6.95</v>
      </c>
      <c r="AB18" s="6">
        <v>6.76</v>
      </c>
      <c r="AC18" s="6">
        <v>6.71</v>
      </c>
      <c r="AD18" s="6">
        <v>6.7</v>
      </c>
      <c r="AE18" s="6">
        <v>6.63</v>
      </c>
      <c r="AF18" s="6">
        <v>6.33</v>
      </c>
      <c r="AG18" s="1">
        <v>6.5</v>
      </c>
      <c r="AH18" s="6">
        <v>8.75</v>
      </c>
    </row>
    <row r="19" spans="1:34" x14ac:dyDescent="0.25">
      <c r="A19" s="4">
        <v>2021</v>
      </c>
      <c r="B19" s="11">
        <f t="shared" si="0"/>
        <v>6.9777777777777779</v>
      </c>
      <c r="C19" s="11">
        <f t="shared" si="1"/>
        <v>7.31</v>
      </c>
      <c r="D19" s="4"/>
      <c r="E19" s="6">
        <v>8.7100000000000009</v>
      </c>
      <c r="F19" s="10">
        <v>8.36</v>
      </c>
      <c r="G19" s="6">
        <v>7.92</v>
      </c>
      <c r="H19" s="6">
        <v>7.7</v>
      </c>
      <c r="I19" s="8">
        <v>8.0500000000000007</v>
      </c>
      <c r="J19" s="6">
        <v>7.8</v>
      </c>
      <c r="K19" s="10">
        <v>7.77</v>
      </c>
      <c r="L19" s="1">
        <v>7.59</v>
      </c>
      <c r="M19" s="1">
        <v>7.61</v>
      </c>
      <c r="N19" s="6">
        <v>7.71</v>
      </c>
      <c r="O19" s="6">
        <v>7.69</v>
      </c>
      <c r="P19" s="6">
        <v>7.7</v>
      </c>
      <c r="Q19" s="1">
        <v>7.68</v>
      </c>
      <c r="R19" s="8">
        <v>7.7</v>
      </c>
      <c r="S19" s="6">
        <v>7.72</v>
      </c>
      <c r="T19" s="6">
        <v>7.62</v>
      </c>
      <c r="U19" s="6">
        <v>7.65</v>
      </c>
      <c r="V19" s="6">
        <v>7.7</v>
      </c>
      <c r="W19" s="6">
        <v>7.55</v>
      </c>
      <c r="X19" s="6">
        <v>7.59</v>
      </c>
      <c r="Y19" s="8">
        <v>7.31</v>
      </c>
      <c r="Z19" s="6">
        <v>7.45</v>
      </c>
      <c r="AA19" s="6">
        <v>7.13</v>
      </c>
      <c r="AB19" s="6">
        <v>7.04</v>
      </c>
      <c r="AC19" s="6">
        <v>6.96</v>
      </c>
      <c r="AD19" s="6">
        <v>6.95</v>
      </c>
      <c r="AE19" s="6">
        <v>6.8</v>
      </c>
      <c r="AF19" s="6">
        <v>6.41</v>
      </c>
      <c r="AG19" s="1">
        <v>6.75</v>
      </c>
      <c r="AH19" s="6">
        <v>9.25</v>
      </c>
    </row>
    <row r="20" spans="1:34" x14ac:dyDescent="0.25">
      <c r="A20" s="4">
        <v>2022</v>
      </c>
      <c r="B20" s="11">
        <f t="shared" si="0"/>
        <v>7.2611111111111102</v>
      </c>
      <c r="C20" s="11">
        <f t="shared" si="1"/>
        <v>7.34</v>
      </c>
      <c r="D20" s="4"/>
      <c r="E20" s="6">
        <v>9.0299999999999994</v>
      </c>
      <c r="F20" s="10">
        <v>8.67</v>
      </c>
      <c r="G20" s="6">
        <v>8.1999999999999993</v>
      </c>
      <c r="H20" s="6">
        <v>7.85</v>
      </c>
      <c r="I20" s="8">
        <v>8.27</v>
      </c>
      <c r="J20" s="6">
        <v>7.9</v>
      </c>
      <c r="K20" s="10">
        <v>7.95</v>
      </c>
      <c r="L20" s="1">
        <v>7.61</v>
      </c>
      <c r="M20" s="1">
        <v>7.95</v>
      </c>
      <c r="N20" s="6">
        <v>8.09</v>
      </c>
      <c r="O20" s="6">
        <v>8.1</v>
      </c>
      <c r="P20" s="6">
        <v>8.09</v>
      </c>
      <c r="Q20" s="1">
        <v>8.11</v>
      </c>
      <c r="R20" s="8">
        <v>8.1</v>
      </c>
      <c r="S20" s="6">
        <v>7.89</v>
      </c>
      <c r="T20" s="6">
        <v>8.0299999999999994</v>
      </c>
      <c r="U20" s="6">
        <v>7.7</v>
      </c>
      <c r="V20" s="6">
        <v>7.86</v>
      </c>
      <c r="W20" s="6">
        <v>7.89</v>
      </c>
      <c r="X20" s="6">
        <v>7.95</v>
      </c>
      <c r="Y20" s="8">
        <v>7.34</v>
      </c>
      <c r="Z20" s="6">
        <v>7.79</v>
      </c>
      <c r="AA20" s="6">
        <v>7.48</v>
      </c>
      <c r="AB20" s="6">
        <v>7.43</v>
      </c>
      <c r="AC20" s="6">
        <v>7.3</v>
      </c>
      <c r="AD20" s="6">
        <v>7.3</v>
      </c>
      <c r="AE20" s="6">
        <v>7.1</v>
      </c>
      <c r="AF20" s="6">
        <v>6.67</v>
      </c>
      <c r="AG20" s="1">
        <v>6.94</v>
      </c>
      <c r="AH20" s="6">
        <v>9.58</v>
      </c>
    </row>
    <row r="21" spans="1:34" x14ac:dyDescent="0.25">
      <c r="A21" s="4">
        <v>2023</v>
      </c>
      <c r="B21" s="11">
        <f t="shared" si="0"/>
        <v>7.6233333333333331</v>
      </c>
      <c r="C21" s="11">
        <f t="shared" si="1"/>
        <v>7.64</v>
      </c>
      <c r="D21" s="4"/>
      <c r="E21" s="6">
        <v>9.5500000000000007</v>
      </c>
      <c r="F21" s="10">
        <v>9.1999999999999993</v>
      </c>
      <c r="G21" s="6">
        <v>8.7100000000000009</v>
      </c>
      <c r="H21" s="6">
        <v>8.23</v>
      </c>
      <c r="I21" s="8">
        <v>8.33</v>
      </c>
      <c r="J21" s="6">
        <v>8.0399999999999991</v>
      </c>
      <c r="K21" s="10">
        <v>7.97</v>
      </c>
      <c r="L21" s="1">
        <v>7.89</v>
      </c>
      <c r="M21" s="1">
        <v>8.3800000000000008</v>
      </c>
      <c r="N21" s="6">
        <v>8.31</v>
      </c>
      <c r="O21" s="6">
        <v>8.2799999999999994</v>
      </c>
      <c r="P21" s="6">
        <v>8.2799999999999994</v>
      </c>
      <c r="Q21" s="1">
        <v>8.33</v>
      </c>
      <c r="R21" s="8">
        <v>8.26</v>
      </c>
      <c r="S21" s="6">
        <v>7.93</v>
      </c>
      <c r="T21" s="6">
        <v>8.49</v>
      </c>
      <c r="U21" s="6">
        <v>7.83</v>
      </c>
      <c r="V21" s="6">
        <v>7.87</v>
      </c>
      <c r="W21" s="6">
        <v>8.36</v>
      </c>
      <c r="X21" s="6">
        <v>8.09</v>
      </c>
      <c r="Y21" s="8">
        <v>7.64</v>
      </c>
      <c r="Z21" s="6">
        <v>7.95</v>
      </c>
      <c r="AA21" s="6">
        <v>7.84</v>
      </c>
      <c r="AB21" s="6">
        <v>7.88</v>
      </c>
      <c r="AC21" s="6">
        <v>7.74</v>
      </c>
      <c r="AD21" s="6">
        <v>7.75</v>
      </c>
      <c r="AE21" s="6">
        <v>7.5</v>
      </c>
      <c r="AF21" s="6">
        <v>6.97</v>
      </c>
      <c r="AG21" s="1">
        <v>7.34</v>
      </c>
      <c r="AH21" s="6">
        <v>9.49</v>
      </c>
    </row>
    <row r="22" spans="1:34" x14ac:dyDescent="0.25">
      <c r="A22" s="4">
        <v>2024</v>
      </c>
      <c r="B22" s="11">
        <f t="shared" si="0"/>
        <v>7.9199999999999982</v>
      </c>
      <c r="C22" s="11">
        <f t="shared" si="1"/>
        <v>8.02</v>
      </c>
      <c r="D22" s="4"/>
      <c r="E22" s="6">
        <v>10.050000000000001</v>
      </c>
      <c r="F22" s="10">
        <v>9.64</v>
      </c>
      <c r="G22" s="6">
        <v>9.2100000000000009</v>
      </c>
      <c r="H22" s="6">
        <v>8.51</v>
      </c>
      <c r="I22" s="8">
        <v>8.52</v>
      </c>
      <c r="J22" s="6">
        <v>8.33</v>
      </c>
      <c r="K22" s="10">
        <v>8.15</v>
      </c>
      <c r="L22" s="1">
        <v>8.27</v>
      </c>
      <c r="M22" s="1">
        <v>8.86</v>
      </c>
      <c r="N22" s="6">
        <v>8.24</v>
      </c>
      <c r="O22" s="6">
        <v>8.2100000000000009</v>
      </c>
      <c r="P22" s="6">
        <v>8.24</v>
      </c>
      <c r="Q22" s="1">
        <v>8.25</v>
      </c>
      <c r="R22" s="8">
        <v>8.25</v>
      </c>
      <c r="S22" s="6">
        <v>8.1199999999999992</v>
      </c>
      <c r="T22" s="6">
        <v>8.57</v>
      </c>
      <c r="U22" s="6">
        <v>8.07</v>
      </c>
      <c r="V22" s="6">
        <v>7.98</v>
      </c>
      <c r="W22" s="6">
        <v>8.69</v>
      </c>
      <c r="X22" s="6">
        <v>8.01</v>
      </c>
      <c r="Y22" s="8">
        <v>8.02</v>
      </c>
      <c r="Z22" s="6">
        <v>7.84</v>
      </c>
      <c r="AA22" s="6">
        <v>8.17</v>
      </c>
      <c r="AB22" s="6">
        <v>8.27</v>
      </c>
      <c r="AC22" s="6">
        <v>8.1199999999999992</v>
      </c>
      <c r="AD22" s="6">
        <v>8.11</v>
      </c>
      <c r="AE22" s="6">
        <v>7.84</v>
      </c>
      <c r="AF22" s="6">
        <v>7.29</v>
      </c>
      <c r="AG22" s="1">
        <v>7.62</v>
      </c>
      <c r="AH22" s="6">
        <v>9.64</v>
      </c>
    </row>
    <row r="23" spans="1:34" x14ac:dyDescent="0.25">
      <c r="A23" s="4">
        <v>2025</v>
      </c>
      <c r="B23" s="11">
        <f t="shared" si="0"/>
        <v>8.2711111111111109</v>
      </c>
      <c r="C23" s="11">
        <f t="shared" si="1"/>
        <v>8.5299999999999994</v>
      </c>
      <c r="D23" s="4"/>
      <c r="E23" s="6">
        <v>10.6</v>
      </c>
      <c r="F23" s="10">
        <v>10.1</v>
      </c>
      <c r="G23" s="6">
        <v>9.7899999999999991</v>
      </c>
      <c r="H23" s="6">
        <v>9.01</v>
      </c>
      <c r="I23" s="8">
        <v>9.06</v>
      </c>
      <c r="J23" s="6">
        <v>8.84</v>
      </c>
      <c r="K23" s="10">
        <v>8.6300000000000008</v>
      </c>
      <c r="L23" s="1">
        <v>8.6300000000000008</v>
      </c>
      <c r="M23" s="1">
        <v>9.2899999999999991</v>
      </c>
      <c r="N23" s="6">
        <v>8.44</v>
      </c>
      <c r="O23" s="6">
        <v>8.4600000000000009</v>
      </c>
      <c r="P23" s="6">
        <v>8.4499999999999993</v>
      </c>
      <c r="Q23" s="1">
        <v>8.4600000000000009</v>
      </c>
      <c r="R23" s="8">
        <v>8.4600000000000009</v>
      </c>
      <c r="S23" s="6">
        <v>8.52</v>
      </c>
      <c r="T23" s="6">
        <v>8.6</v>
      </c>
      <c r="U23" s="6">
        <v>8.5</v>
      </c>
      <c r="V23" s="6">
        <v>8.33</v>
      </c>
      <c r="W23" s="6">
        <v>8.81</v>
      </c>
      <c r="X23" s="6">
        <v>8.18</v>
      </c>
      <c r="Y23" s="8">
        <v>8.5299999999999994</v>
      </c>
      <c r="Z23" s="6">
        <v>7.95</v>
      </c>
      <c r="AA23" s="6">
        <v>8.51</v>
      </c>
      <c r="AB23" s="6">
        <v>8.73</v>
      </c>
      <c r="AC23" s="6">
        <v>8.58</v>
      </c>
      <c r="AD23" s="6">
        <v>8.57</v>
      </c>
      <c r="AE23" s="6">
        <v>8.1</v>
      </c>
      <c r="AF23" s="6">
        <v>7.59</v>
      </c>
      <c r="AG23" s="1">
        <v>7.88</v>
      </c>
      <c r="AH23" s="6">
        <v>9.86</v>
      </c>
    </row>
    <row r="24" spans="1:34" x14ac:dyDescent="0.25">
      <c r="A24" s="4">
        <v>2026</v>
      </c>
      <c r="B24" s="11">
        <f t="shared" si="0"/>
        <v>8.663333333333334</v>
      </c>
      <c r="C24" s="11">
        <f t="shared" si="1"/>
        <v>8.9499999999999993</v>
      </c>
      <c r="D24" s="4"/>
      <c r="E24" s="6">
        <v>11.09</v>
      </c>
      <c r="F24" s="10">
        <v>10.53</v>
      </c>
      <c r="G24" s="6">
        <v>10.26</v>
      </c>
      <c r="H24" s="6">
        <v>9.5299999999999994</v>
      </c>
      <c r="I24" s="8">
        <v>9.58</v>
      </c>
      <c r="J24" s="6">
        <v>9.35</v>
      </c>
      <c r="K24" s="10">
        <v>9.06</v>
      </c>
      <c r="L24" s="1">
        <v>9.06</v>
      </c>
      <c r="M24" s="1">
        <v>9.58</v>
      </c>
      <c r="N24" s="6">
        <v>8.8800000000000008</v>
      </c>
      <c r="O24" s="6">
        <v>8.92</v>
      </c>
      <c r="P24" s="6">
        <v>8.89</v>
      </c>
      <c r="Q24" s="1">
        <v>8.89</v>
      </c>
      <c r="R24" s="8">
        <v>8.91</v>
      </c>
      <c r="S24" s="6">
        <v>8.89</v>
      </c>
      <c r="T24" s="6">
        <v>8.74</v>
      </c>
      <c r="U24" s="6">
        <v>8.8800000000000008</v>
      </c>
      <c r="V24" s="6">
        <v>8.73</v>
      </c>
      <c r="W24" s="6">
        <v>8.7899999999999991</v>
      </c>
      <c r="X24" s="6">
        <v>8.56</v>
      </c>
      <c r="Y24" s="8">
        <v>8.9499999999999993</v>
      </c>
      <c r="Z24" s="6">
        <v>8.27</v>
      </c>
      <c r="AA24" s="6">
        <v>8.92</v>
      </c>
      <c r="AB24" s="6">
        <v>9.1999999999999993</v>
      </c>
      <c r="AC24" s="6">
        <v>9.0299999999999994</v>
      </c>
      <c r="AD24" s="6">
        <v>9.02</v>
      </c>
      <c r="AE24" s="6">
        <v>8.44</v>
      </c>
      <c r="AF24" s="6">
        <v>7.94</v>
      </c>
      <c r="AG24" s="1">
        <v>8.1999999999999993</v>
      </c>
      <c r="AH24" s="6">
        <v>10.33</v>
      </c>
    </row>
    <row r="25" spans="1:34" x14ac:dyDescent="0.25">
      <c r="A25" s="4">
        <v>2027</v>
      </c>
      <c r="B25" s="11">
        <f t="shared" si="0"/>
        <v>9.0288888888888881</v>
      </c>
      <c r="C25" s="11">
        <f t="shared" si="1"/>
        <v>9.36</v>
      </c>
      <c r="D25" s="4"/>
      <c r="E25" s="6">
        <v>11.66</v>
      </c>
      <c r="F25" s="10">
        <v>11.05</v>
      </c>
      <c r="G25" s="6">
        <v>10.77</v>
      </c>
      <c r="H25" s="6">
        <v>9.86</v>
      </c>
      <c r="I25" s="8">
        <v>10.18</v>
      </c>
      <c r="J25" s="6">
        <v>9.8699999999999992</v>
      </c>
      <c r="K25" s="10">
        <v>9.56</v>
      </c>
      <c r="L25" s="1">
        <v>9.52</v>
      </c>
      <c r="M25" s="1">
        <v>9.98</v>
      </c>
      <c r="N25" s="6">
        <v>9.36</v>
      </c>
      <c r="O25" s="6">
        <v>9.4</v>
      </c>
      <c r="P25" s="6">
        <v>9.3699999999999992</v>
      </c>
      <c r="Q25" s="1">
        <v>9.36</v>
      </c>
      <c r="R25" s="8">
        <v>9.36</v>
      </c>
      <c r="S25" s="6">
        <v>9.2899999999999991</v>
      </c>
      <c r="T25" s="6">
        <v>9.19</v>
      </c>
      <c r="U25" s="6">
        <v>9.27</v>
      </c>
      <c r="V25" s="6">
        <v>9.1300000000000008</v>
      </c>
      <c r="W25" s="6">
        <v>9.01</v>
      </c>
      <c r="X25" s="6">
        <v>9</v>
      </c>
      <c r="Y25" s="8">
        <v>9.36</v>
      </c>
      <c r="Z25" s="6">
        <v>8.61</v>
      </c>
      <c r="AA25" s="6">
        <v>8.9700000000000006</v>
      </c>
      <c r="AB25" s="6">
        <v>9.7100000000000009</v>
      </c>
      <c r="AC25" s="6">
        <v>9.4700000000000006</v>
      </c>
      <c r="AD25" s="6">
        <v>9.4600000000000009</v>
      </c>
      <c r="AE25" s="6">
        <v>8.83</v>
      </c>
      <c r="AF25" s="6">
        <v>8.36</v>
      </c>
      <c r="AG25" s="1">
        <v>8.49</v>
      </c>
      <c r="AH25" s="6">
        <v>10.94</v>
      </c>
    </row>
    <row r="26" spans="1:34" x14ac:dyDescent="0.25">
      <c r="A26" s="4">
        <v>2028</v>
      </c>
      <c r="B26" s="11">
        <f t="shared" si="0"/>
        <v>9.4155555555555566</v>
      </c>
      <c r="C26" s="11">
        <f t="shared" si="1"/>
        <v>9.8699999999999992</v>
      </c>
      <c r="D26" s="4"/>
      <c r="E26" s="6">
        <v>12.36</v>
      </c>
      <c r="F26" s="10">
        <v>11.61</v>
      </c>
      <c r="G26" s="6">
        <v>11.33</v>
      </c>
      <c r="H26" s="6">
        <v>10.25</v>
      </c>
      <c r="I26" s="8">
        <v>10.73</v>
      </c>
      <c r="J26" s="6">
        <v>10.44</v>
      </c>
      <c r="K26" s="10">
        <v>10.11</v>
      </c>
      <c r="L26" s="1">
        <v>10.029999999999999</v>
      </c>
      <c r="M26" s="1">
        <v>10.46</v>
      </c>
      <c r="N26" s="6">
        <v>9.91</v>
      </c>
      <c r="O26" s="6">
        <v>9.94</v>
      </c>
      <c r="P26" s="6">
        <v>9.9</v>
      </c>
      <c r="Q26" s="1">
        <v>9.9600000000000009</v>
      </c>
      <c r="R26" s="8">
        <v>9.89</v>
      </c>
      <c r="S26" s="6">
        <v>9.8000000000000007</v>
      </c>
      <c r="T26" s="6">
        <v>9.7100000000000009</v>
      </c>
      <c r="U26" s="6">
        <v>9.7799999999999994</v>
      </c>
      <c r="V26" s="6">
        <v>9.61</v>
      </c>
      <c r="W26" s="6">
        <v>9.5299999999999994</v>
      </c>
      <c r="X26" s="6">
        <v>9.4499999999999993</v>
      </c>
      <c r="Y26" s="8">
        <v>9.8699999999999992</v>
      </c>
      <c r="Z26" s="6">
        <v>9.02</v>
      </c>
      <c r="AA26" s="6">
        <v>9</v>
      </c>
      <c r="AB26" s="6">
        <v>9.98</v>
      </c>
      <c r="AC26" s="6">
        <v>9.9499999999999993</v>
      </c>
      <c r="AD26" s="6">
        <v>9.9600000000000009</v>
      </c>
      <c r="AE26" s="6">
        <v>9.24</v>
      </c>
      <c r="AF26" s="6">
        <v>8.85</v>
      </c>
      <c r="AG26" s="1">
        <v>8.8699999999999992</v>
      </c>
      <c r="AH26" s="6">
        <v>11.66</v>
      </c>
    </row>
    <row r="27" spans="1:34" x14ac:dyDescent="0.25">
      <c r="A27" s="4">
        <v>2029</v>
      </c>
      <c r="B27" s="11">
        <f t="shared" si="0"/>
        <v>9.7588888888888903</v>
      </c>
      <c r="C27" s="11">
        <f t="shared" si="1"/>
        <v>10.35</v>
      </c>
      <c r="D27" s="4"/>
      <c r="E27" s="6">
        <v>12.85</v>
      </c>
      <c r="F27" s="10">
        <v>12.29</v>
      </c>
      <c r="G27" s="6">
        <v>11.88</v>
      </c>
      <c r="H27" s="6">
        <v>10.73</v>
      </c>
      <c r="I27" s="8">
        <v>11.31</v>
      </c>
      <c r="J27" s="6">
        <v>10.97</v>
      </c>
      <c r="K27" s="10">
        <v>10.6</v>
      </c>
      <c r="L27" s="1">
        <v>10.58</v>
      </c>
      <c r="M27" s="1">
        <v>10.69</v>
      </c>
      <c r="N27" s="6">
        <v>10.36</v>
      </c>
      <c r="O27" s="6">
        <v>10.4</v>
      </c>
      <c r="P27" s="6">
        <v>10.38</v>
      </c>
      <c r="Q27" s="1">
        <v>10.44</v>
      </c>
      <c r="R27" s="8">
        <v>10.39</v>
      </c>
      <c r="S27" s="6">
        <v>10.24</v>
      </c>
      <c r="T27" s="6">
        <v>10.220000000000001</v>
      </c>
      <c r="U27" s="6">
        <v>10.199999999999999</v>
      </c>
      <c r="V27" s="6">
        <v>10.039999999999999</v>
      </c>
      <c r="W27" s="6">
        <v>10</v>
      </c>
      <c r="X27" s="6">
        <v>9.89</v>
      </c>
      <c r="Y27" s="8">
        <v>10.35</v>
      </c>
      <c r="Z27" s="6">
        <v>9.48</v>
      </c>
      <c r="AA27" s="6">
        <v>9.36</v>
      </c>
      <c r="AB27" s="6">
        <v>9.9700000000000006</v>
      </c>
      <c r="AC27" s="6">
        <v>10.130000000000001</v>
      </c>
      <c r="AD27" s="6">
        <v>10.14</v>
      </c>
      <c r="AE27" s="6">
        <v>9.7100000000000009</v>
      </c>
      <c r="AF27" s="6">
        <v>9.4</v>
      </c>
      <c r="AG27" s="1">
        <v>9.2899999999999991</v>
      </c>
      <c r="AH27" s="6">
        <v>12.27</v>
      </c>
    </row>
    <row r="28" spans="1:34" x14ac:dyDescent="0.25">
      <c r="A28" s="4">
        <v>2030</v>
      </c>
      <c r="B28" s="11">
        <f t="shared" si="0"/>
        <v>10.065555555555555</v>
      </c>
      <c r="C28" s="11">
        <f t="shared" si="1"/>
        <v>10.77</v>
      </c>
      <c r="D28" s="4"/>
      <c r="E28" s="6">
        <v>13.32</v>
      </c>
      <c r="F28" s="10">
        <v>12.72</v>
      </c>
      <c r="G28" s="6">
        <v>12.59</v>
      </c>
      <c r="H28" s="6">
        <v>11.36</v>
      </c>
      <c r="I28" s="8">
        <v>12.02</v>
      </c>
      <c r="J28" s="6">
        <v>11.65</v>
      </c>
      <c r="K28" s="10">
        <v>11.23</v>
      </c>
      <c r="L28" s="1">
        <v>11.18</v>
      </c>
      <c r="M28" s="1">
        <v>10.61</v>
      </c>
      <c r="N28" s="6">
        <v>11.03</v>
      </c>
      <c r="O28" s="6">
        <v>11.04</v>
      </c>
      <c r="P28" s="6">
        <v>11.02</v>
      </c>
      <c r="Q28" s="1">
        <v>11.05</v>
      </c>
      <c r="R28" s="8">
        <v>11</v>
      </c>
      <c r="S28" s="6">
        <v>10.82</v>
      </c>
      <c r="T28" s="6">
        <v>10.8</v>
      </c>
      <c r="U28" s="6">
        <v>10.79</v>
      </c>
      <c r="V28" s="6">
        <v>10.56</v>
      </c>
      <c r="W28" s="6">
        <v>10.56</v>
      </c>
      <c r="X28" s="6">
        <v>10.45</v>
      </c>
      <c r="Y28" s="8">
        <v>10.77</v>
      </c>
      <c r="Z28" s="6">
        <v>10.01</v>
      </c>
      <c r="AA28" s="6">
        <v>9.9700000000000006</v>
      </c>
      <c r="AB28" s="6">
        <v>10.37</v>
      </c>
      <c r="AC28" s="6">
        <v>10.19</v>
      </c>
      <c r="AD28" s="6">
        <v>10.220000000000001</v>
      </c>
      <c r="AE28" s="6">
        <v>9.8699999999999992</v>
      </c>
      <c r="AF28" s="6">
        <v>9.9700000000000006</v>
      </c>
      <c r="AG28" s="1">
        <v>9.2200000000000006</v>
      </c>
      <c r="AH28" s="6">
        <v>12.97</v>
      </c>
    </row>
    <row r="29" spans="1:34" x14ac:dyDescent="0.25">
      <c r="A29" s="4">
        <v>2031</v>
      </c>
      <c r="B29" s="11">
        <f t="shared" si="0"/>
        <v>10.51888888888889</v>
      </c>
      <c r="C29" s="11">
        <f t="shared" si="1"/>
        <v>11.19</v>
      </c>
      <c r="D29" s="4"/>
      <c r="E29" s="6">
        <v>13.89</v>
      </c>
      <c r="F29" s="10">
        <v>13.16</v>
      </c>
      <c r="G29" s="6">
        <v>13.22</v>
      </c>
      <c r="H29" s="6">
        <v>11.98</v>
      </c>
      <c r="I29" s="8">
        <v>12.66</v>
      </c>
      <c r="J29" s="6">
        <v>12.35</v>
      </c>
      <c r="K29" s="10">
        <v>11.92</v>
      </c>
      <c r="L29" s="1">
        <v>11.9</v>
      </c>
      <c r="M29" s="1">
        <v>11.13</v>
      </c>
      <c r="N29" s="6">
        <v>11.78</v>
      </c>
      <c r="O29" s="6">
        <v>11.76</v>
      </c>
      <c r="P29" s="6">
        <v>11.74</v>
      </c>
      <c r="Q29" s="1">
        <v>11.74</v>
      </c>
      <c r="R29" s="8">
        <v>11.7</v>
      </c>
      <c r="S29" s="6">
        <v>11.46</v>
      </c>
      <c r="T29" s="6">
        <v>11.47</v>
      </c>
      <c r="U29" s="6">
        <v>11.41</v>
      </c>
      <c r="V29" s="6">
        <v>11.25</v>
      </c>
      <c r="W29" s="6">
        <v>11.16</v>
      </c>
      <c r="X29" s="6">
        <v>11.07</v>
      </c>
      <c r="Y29" s="8">
        <v>11.19</v>
      </c>
      <c r="Z29" s="6">
        <v>10.64</v>
      </c>
      <c r="AA29" s="6">
        <v>10.5</v>
      </c>
      <c r="AB29" s="6">
        <v>10.86</v>
      </c>
      <c r="AC29" s="6">
        <v>10.66</v>
      </c>
      <c r="AD29" s="6">
        <v>10.67</v>
      </c>
      <c r="AE29" s="6">
        <v>10.07</v>
      </c>
      <c r="AF29" s="6">
        <v>10.68</v>
      </c>
      <c r="AG29" s="1">
        <v>9.4</v>
      </c>
      <c r="AH29" s="6" t="s">
        <v>2</v>
      </c>
    </row>
    <row r="30" spans="1:34" x14ac:dyDescent="0.25">
      <c r="A30" s="4">
        <v>2032</v>
      </c>
      <c r="B30" s="11">
        <f t="shared" si="0"/>
        <v>10.944444444444445</v>
      </c>
      <c r="C30" s="11">
        <f t="shared" si="1"/>
        <v>11.25</v>
      </c>
      <c r="D30" s="4"/>
      <c r="E30" s="6">
        <v>14.6</v>
      </c>
      <c r="F30" s="10">
        <v>13.65</v>
      </c>
      <c r="G30" s="6">
        <v>13.87</v>
      </c>
      <c r="H30" s="6">
        <v>12.49</v>
      </c>
      <c r="I30" s="8">
        <v>13.24</v>
      </c>
      <c r="J30" s="6">
        <v>12.89</v>
      </c>
      <c r="K30" s="10">
        <v>12.46</v>
      </c>
      <c r="L30" s="1">
        <v>12.46</v>
      </c>
      <c r="M30" s="1">
        <v>11.9</v>
      </c>
      <c r="N30" s="6">
        <v>12.36</v>
      </c>
      <c r="O30" s="6">
        <v>12.28</v>
      </c>
      <c r="P30" s="6">
        <v>12.24</v>
      </c>
      <c r="Q30" s="1">
        <v>12.23</v>
      </c>
      <c r="R30" s="8">
        <v>12.19</v>
      </c>
      <c r="S30" s="6">
        <v>11.91</v>
      </c>
      <c r="T30" s="6">
        <v>12.01</v>
      </c>
      <c r="U30" s="6">
        <v>11.88</v>
      </c>
      <c r="V30" s="6">
        <v>11.75</v>
      </c>
      <c r="W30" s="6">
        <v>11.62</v>
      </c>
      <c r="X30" s="6">
        <v>11.49</v>
      </c>
      <c r="Y30" s="8">
        <v>11.25</v>
      </c>
      <c r="Z30" s="6">
        <v>11.12</v>
      </c>
      <c r="AA30" s="6">
        <v>11.02</v>
      </c>
      <c r="AB30" s="6">
        <v>11.32</v>
      </c>
      <c r="AC30" s="6">
        <v>11.08</v>
      </c>
      <c r="AD30" s="6">
        <v>11.12</v>
      </c>
      <c r="AE30" s="6">
        <v>10.52</v>
      </c>
      <c r="AF30" s="6">
        <v>11.26</v>
      </c>
      <c r="AG30" s="1">
        <v>9.81</v>
      </c>
      <c r="AH30" s="6" t="s">
        <v>2</v>
      </c>
    </row>
    <row r="31" spans="1:34" x14ac:dyDescent="0.25">
      <c r="A31" s="4">
        <v>2033</v>
      </c>
      <c r="B31" s="11">
        <f t="shared" si="0"/>
        <v>11.337777777777777</v>
      </c>
      <c r="C31" s="11">
        <f t="shared" si="1"/>
        <v>11.51</v>
      </c>
      <c r="D31" s="4"/>
      <c r="E31" s="6">
        <v>15.29</v>
      </c>
      <c r="F31" s="10">
        <v>14.35</v>
      </c>
      <c r="G31" s="6">
        <v>14.25</v>
      </c>
      <c r="H31" s="6">
        <v>13.15</v>
      </c>
      <c r="I31" s="8">
        <v>13.62</v>
      </c>
      <c r="J31" s="6">
        <v>13.31</v>
      </c>
      <c r="K31" s="10">
        <v>12.84</v>
      </c>
      <c r="L31" s="1">
        <v>12.84</v>
      </c>
      <c r="M31" s="1">
        <v>12.55</v>
      </c>
      <c r="N31" s="6">
        <v>12.84</v>
      </c>
      <c r="O31" s="6">
        <v>12.65</v>
      </c>
      <c r="P31" s="6">
        <v>12.6</v>
      </c>
      <c r="Q31" s="1">
        <v>12.6</v>
      </c>
      <c r="R31" s="8">
        <v>12.57</v>
      </c>
      <c r="S31" s="6">
        <v>12.19</v>
      </c>
      <c r="T31" s="6">
        <v>12.31</v>
      </c>
      <c r="U31" s="6">
        <v>12.21</v>
      </c>
      <c r="V31" s="6">
        <v>12.11</v>
      </c>
      <c r="W31" s="6">
        <v>12.08</v>
      </c>
      <c r="X31" s="6">
        <v>11.92</v>
      </c>
      <c r="Y31" s="8">
        <v>11.51</v>
      </c>
      <c r="Z31" s="6">
        <v>11.54</v>
      </c>
      <c r="AA31" s="6">
        <v>11.47</v>
      </c>
      <c r="AB31" s="6">
        <v>11.81</v>
      </c>
      <c r="AC31" s="6">
        <v>11.52</v>
      </c>
      <c r="AD31" s="6">
        <v>11.53</v>
      </c>
      <c r="AE31" s="6">
        <v>11</v>
      </c>
      <c r="AF31" s="6">
        <v>11.39</v>
      </c>
      <c r="AG31" s="1">
        <v>10.27</v>
      </c>
      <c r="AH31" s="6" t="s">
        <v>2</v>
      </c>
    </row>
    <row r="32" spans="1:34" x14ac:dyDescent="0.25">
      <c r="A32" s="4">
        <v>2034</v>
      </c>
      <c r="B32" s="11">
        <f t="shared" si="0"/>
        <v>11.736666666666666</v>
      </c>
      <c r="C32" s="11">
        <f t="shared" si="1"/>
        <v>12.03</v>
      </c>
      <c r="D32" s="4"/>
      <c r="E32" s="6">
        <v>15.94</v>
      </c>
      <c r="F32" s="10">
        <v>15.01</v>
      </c>
      <c r="G32" s="6">
        <v>14.66</v>
      </c>
      <c r="H32" s="6">
        <v>13.89</v>
      </c>
      <c r="I32" s="8">
        <v>14.08</v>
      </c>
      <c r="J32" s="6">
        <v>13.74</v>
      </c>
      <c r="K32" s="10">
        <v>13.46</v>
      </c>
      <c r="L32" s="1">
        <v>13.42</v>
      </c>
      <c r="M32" s="1">
        <v>12.99</v>
      </c>
      <c r="N32" s="6">
        <v>13.66</v>
      </c>
      <c r="O32" s="6">
        <v>13.26</v>
      </c>
      <c r="P32" s="6">
        <v>13.2</v>
      </c>
      <c r="Q32" s="1">
        <v>13.11</v>
      </c>
      <c r="R32" s="8">
        <v>13.19</v>
      </c>
      <c r="S32" s="6">
        <v>12.65</v>
      </c>
      <c r="T32" s="6">
        <v>12.83</v>
      </c>
      <c r="U32" s="6">
        <v>12.7</v>
      </c>
      <c r="V32" s="6">
        <v>12.62</v>
      </c>
      <c r="W32" s="6">
        <v>12.51</v>
      </c>
      <c r="X32" s="6">
        <v>12.28</v>
      </c>
      <c r="Y32" s="8">
        <v>12.03</v>
      </c>
      <c r="Z32" s="6">
        <v>11.81</v>
      </c>
      <c r="AA32" s="6">
        <v>12.09</v>
      </c>
      <c r="AB32" s="6">
        <v>12.34</v>
      </c>
      <c r="AC32" s="6">
        <v>12.13</v>
      </c>
      <c r="AD32" s="6">
        <v>12.08</v>
      </c>
      <c r="AE32" s="6">
        <v>11.34</v>
      </c>
      <c r="AF32" s="6">
        <v>11.21</v>
      </c>
      <c r="AG32" s="1">
        <v>10.6</v>
      </c>
      <c r="AH32" s="6" t="s">
        <v>2</v>
      </c>
    </row>
    <row r="33" spans="1:34" x14ac:dyDescent="0.25">
      <c r="A33" s="4">
        <v>2035</v>
      </c>
      <c r="B33" s="11">
        <f t="shared" si="0"/>
        <v>12.209999999999999</v>
      </c>
      <c r="C33" s="11">
        <f t="shared" si="1"/>
        <v>12.58</v>
      </c>
      <c r="D33" s="4"/>
      <c r="E33" s="6">
        <v>16.71</v>
      </c>
      <c r="F33" s="10">
        <v>15.68</v>
      </c>
      <c r="G33" s="6">
        <v>15.09</v>
      </c>
      <c r="H33" s="6">
        <v>14.55</v>
      </c>
      <c r="I33" s="8">
        <v>14.59</v>
      </c>
      <c r="J33" s="6">
        <v>14.23</v>
      </c>
      <c r="K33" s="10">
        <v>14.05</v>
      </c>
      <c r="L33" s="1">
        <v>14.12</v>
      </c>
      <c r="M33" s="1">
        <v>13.56</v>
      </c>
      <c r="N33" s="6">
        <v>14.57</v>
      </c>
      <c r="O33" s="6">
        <v>13.86</v>
      </c>
      <c r="P33" s="6">
        <v>13.87</v>
      </c>
      <c r="Q33" s="1">
        <v>13.74</v>
      </c>
      <c r="R33" s="8">
        <v>13.72</v>
      </c>
      <c r="S33" s="6">
        <v>13.28</v>
      </c>
      <c r="T33" s="6">
        <v>13.5</v>
      </c>
      <c r="U33" s="6">
        <v>13.32</v>
      </c>
      <c r="V33" s="6">
        <v>13.24</v>
      </c>
      <c r="W33" s="6">
        <v>13.07</v>
      </c>
      <c r="X33" s="6">
        <v>12.83</v>
      </c>
      <c r="Y33" s="8">
        <v>12.58</v>
      </c>
      <c r="Z33" s="6">
        <v>12.26</v>
      </c>
      <c r="AA33" s="6">
        <v>12.62</v>
      </c>
      <c r="AB33" s="6">
        <v>12.86</v>
      </c>
      <c r="AC33" s="6">
        <v>12.7</v>
      </c>
      <c r="AD33" s="6">
        <v>12.61</v>
      </c>
      <c r="AE33" s="6">
        <v>11.85</v>
      </c>
      <c r="AF33" s="6">
        <v>11.36</v>
      </c>
      <c r="AG33" s="1">
        <v>11.05</v>
      </c>
      <c r="AH33" s="6" t="s">
        <v>2</v>
      </c>
    </row>
    <row r="34" spans="1:34" x14ac:dyDescent="0.25">
      <c r="A34" s="4" t="s">
        <v>0</v>
      </c>
      <c r="B34" s="4"/>
      <c r="C34" s="4"/>
      <c r="D34" s="4"/>
      <c r="E34" s="2">
        <v>2.5999999999999999E-2</v>
      </c>
      <c r="F34" s="9">
        <v>2.4E-2</v>
      </c>
      <c r="G34" s="2">
        <v>2.1999999999999999E-2</v>
      </c>
      <c r="H34" s="2">
        <v>2.1000000000000001E-2</v>
      </c>
      <c r="I34" s="9">
        <v>2.1000000000000001E-2</v>
      </c>
      <c r="J34" s="2">
        <v>0.02</v>
      </c>
      <c r="K34" s="9">
        <v>1.9E-2</v>
      </c>
      <c r="L34" s="2">
        <v>0.02</v>
      </c>
      <c r="M34" s="2">
        <v>1.7999999999999999E-2</v>
      </c>
      <c r="N34" s="2">
        <v>2.1000000000000001E-2</v>
      </c>
      <c r="O34" s="2">
        <v>1.9E-2</v>
      </c>
      <c r="P34" s="2">
        <v>1.9E-2</v>
      </c>
      <c r="Q34" s="2">
        <v>1.9E-2</v>
      </c>
      <c r="R34" s="9">
        <v>1.9E-2</v>
      </c>
      <c r="S34" s="2">
        <v>1.7000000000000001E-2</v>
      </c>
      <c r="T34" s="2">
        <v>1.7999999999999999E-2</v>
      </c>
      <c r="U34" s="2">
        <v>1.7000000000000001E-2</v>
      </c>
      <c r="V34" s="2">
        <v>1.7000000000000001E-2</v>
      </c>
      <c r="W34" s="2">
        <v>1.7000000000000001E-2</v>
      </c>
      <c r="X34" s="2">
        <v>1.6E-2</v>
      </c>
      <c r="Y34" s="9">
        <v>1.4999999999999999E-2</v>
      </c>
      <c r="Z34" s="2">
        <v>1.4E-2</v>
      </c>
      <c r="AA34" s="2">
        <v>1.4999999999999999E-2</v>
      </c>
      <c r="AB34" s="2">
        <v>1.6E-2</v>
      </c>
      <c r="AC34" s="2">
        <v>1.6E-2</v>
      </c>
      <c r="AD34" s="2">
        <v>1.4999999999999999E-2</v>
      </c>
      <c r="AE34" s="2">
        <v>1.2999999999999999E-2</v>
      </c>
      <c r="AF34" s="2">
        <v>1.0999999999999999E-2</v>
      </c>
      <c r="AG34" s="2">
        <v>0.01</v>
      </c>
      <c r="AH34" s="1" t="s">
        <v>2</v>
      </c>
    </row>
    <row r="35" spans="1:34" s="12" customFormat="1" ht="12.75" x14ac:dyDescent="0.2">
      <c r="A35" s="4" t="s">
        <v>35</v>
      </c>
      <c r="B35" s="13">
        <f>-PMT(8.5%,27,NPV(8.5%,B7:B33))</f>
        <v>6.6564825861912231</v>
      </c>
      <c r="C35" s="13">
        <f>-PMT(8.5%,27,NPV(8.5%,C7:C33))</f>
        <v>6.9147094710697941</v>
      </c>
      <c r="E35" s="13">
        <f t="shared" ref="E35:AG35" si="2">-PMT(8.5%,27,NPV(8.5%,E7:E33))</f>
        <v>8.2395563839904096</v>
      </c>
      <c r="F35" s="13">
        <f t="shared" si="2"/>
        <v>7.9049508555353061</v>
      </c>
      <c r="G35" s="13">
        <f t="shared" si="2"/>
        <v>7.6505099717516849</v>
      </c>
      <c r="H35" s="13">
        <f t="shared" si="2"/>
        <v>7.3969061605575481</v>
      </c>
      <c r="I35" s="13">
        <f t="shared" si="2"/>
        <v>7.2956988632234658</v>
      </c>
      <c r="J35" s="13">
        <f t="shared" si="2"/>
        <v>7.1822164166722002</v>
      </c>
      <c r="K35" s="13">
        <f t="shared" si="2"/>
        <v>7.1252565416473654</v>
      </c>
      <c r="L35" s="13">
        <f t="shared" si="2"/>
        <v>7.1131409981876867</v>
      </c>
      <c r="M35" s="13">
        <f t="shared" si="2"/>
        <v>7.0979972250240371</v>
      </c>
      <c r="N35" s="13">
        <f t="shared" si="2"/>
        <v>7.0976425081081027</v>
      </c>
      <c r="O35" s="13">
        <f t="shared" si="2"/>
        <v>7.0835783032526853</v>
      </c>
      <c r="P35" s="13">
        <f t="shared" si="2"/>
        <v>7.0781943388652717</v>
      </c>
      <c r="Q35" s="13">
        <f t="shared" si="2"/>
        <v>7.0775878216572403</v>
      </c>
      <c r="R35" s="13">
        <f t="shared" si="2"/>
        <v>7.0767442470207023</v>
      </c>
      <c r="S35" s="13">
        <f t="shared" si="2"/>
        <v>7.0375033618680991</v>
      </c>
      <c r="T35" s="13">
        <f t="shared" si="2"/>
        <v>7.0230924674262294</v>
      </c>
      <c r="U35" s="13">
        <f t="shared" si="2"/>
        <v>7.0156474809263401</v>
      </c>
      <c r="V35" s="13">
        <f t="shared" si="2"/>
        <v>7.0003898617252238</v>
      </c>
      <c r="W35" s="13">
        <f t="shared" si="2"/>
        <v>6.9645926844300616</v>
      </c>
      <c r="X35" s="13">
        <f t="shared" si="2"/>
        <v>6.964576872571854</v>
      </c>
      <c r="Y35" s="13">
        <f t="shared" si="2"/>
        <v>6.9147094710697941</v>
      </c>
      <c r="Z35" s="13">
        <f t="shared" si="2"/>
        <v>6.8875797425433465</v>
      </c>
      <c r="AA35" s="13">
        <f t="shared" si="2"/>
        <v>6.7419840747167337</v>
      </c>
      <c r="AB35" s="13">
        <f t="shared" si="2"/>
        <v>6.6498133074006871</v>
      </c>
      <c r="AC35" s="13">
        <f t="shared" si="2"/>
        <v>6.6008245444429781</v>
      </c>
      <c r="AD35" s="13">
        <f t="shared" si="2"/>
        <v>6.6004381726171815</v>
      </c>
      <c r="AE35" s="13">
        <f t="shared" si="2"/>
        <v>6.5750121707901759</v>
      </c>
      <c r="AF35" s="13">
        <f t="shared" si="2"/>
        <v>6.4875348141363078</v>
      </c>
      <c r="AG35" s="13">
        <f t="shared" si="2"/>
        <v>6.450446978003809</v>
      </c>
    </row>
    <row r="36" spans="1:34" s="16" customFormat="1" ht="12.75" x14ac:dyDescent="0.2">
      <c r="A36" s="14" t="s">
        <v>36</v>
      </c>
      <c r="B36" s="15"/>
      <c r="C36" s="15"/>
      <c r="D36" s="15"/>
      <c r="E36" s="16">
        <f>RANK(E35,$E$35:$AG$35,0)</f>
        <v>1</v>
      </c>
      <c r="F36" s="16">
        <f t="shared" ref="F36:AG36" si="3">RANK(F35,$E$35:$AG$35,0)</f>
        <v>2</v>
      </c>
      <c r="G36" s="16">
        <f t="shared" si="3"/>
        <v>3</v>
      </c>
      <c r="H36" s="16">
        <f t="shared" si="3"/>
        <v>4</v>
      </c>
      <c r="I36" s="16">
        <f t="shared" si="3"/>
        <v>5</v>
      </c>
      <c r="J36" s="16">
        <f t="shared" si="3"/>
        <v>6</v>
      </c>
      <c r="K36" s="16">
        <f t="shared" si="3"/>
        <v>7</v>
      </c>
      <c r="L36" s="16">
        <f t="shared" si="3"/>
        <v>8</v>
      </c>
      <c r="M36" s="16">
        <f t="shared" si="3"/>
        <v>9</v>
      </c>
      <c r="N36" s="16">
        <f t="shared" si="3"/>
        <v>10</v>
      </c>
      <c r="O36" s="16">
        <f t="shared" si="3"/>
        <v>11</v>
      </c>
      <c r="P36" s="16">
        <f t="shared" si="3"/>
        <v>12</v>
      </c>
      <c r="Q36" s="16">
        <f t="shared" si="3"/>
        <v>13</v>
      </c>
      <c r="R36" s="16">
        <f t="shared" si="3"/>
        <v>14</v>
      </c>
      <c r="S36" s="16">
        <f t="shared" si="3"/>
        <v>15</v>
      </c>
      <c r="T36" s="16">
        <f t="shared" si="3"/>
        <v>16</v>
      </c>
      <c r="U36" s="16">
        <f t="shared" si="3"/>
        <v>17</v>
      </c>
      <c r="V36" s="16">
        <f t="shared" si="3"/>
        <v>18</v>
      </c>
      <c r="W36" s="16">
        <f t="shared" si="3"/>
        <v>19</v>
      </c>
      <c r="X36" s="16">
        <f t="shared" si="3"/>
        <v>20</v>
      </c>
      <c r="Y36" s="16">
        <f t="shared" si="3"/>
        <v>21</v>
      </c>
      <c r="Z36" s="16">
        <f t="shared" si="3"/>
        <v>22</v>
      </c>
      <c r="AA36" s="16">
        <f t="shared" si="3"/>
        <v>23</v>
      </c>
      <c r="AB36" s="16">
        <f t="shared" si="3"/>
        <v>24</v>
      </c>
      <c r="AC36" s="16">
        <f t="shared" si="3"/>
        <v>25</v>
      </c>
      <c r="AD36" s="16">
        <f t="shared" si="3"/>
        <v>26</v>
      </c>
      <c r="AE36" s="16">
        <f t="shared" si="3"/>
        <v>27</v>
      </c>
      <c r="AF36" s="16">
        <f t="shared" si="3"/>
        <v>28</v>
      </c>
      <c r="AG36" s="16">
        <f t="shared" si="3"/>
        <v>29</v>
      </c>
    </row>
    <row r="37" spans="1:34" x14ac:dyDescent="0.25">
      <c r="A37" s="4"/>
      <c r="B37" s="4"/>
      <c r="C37" s="4"/>
      <c r="D37" s="4"/>
    </row>
    <row r="38" spans="1:34" x14ac:dyDescent="0.25">
      <c r="A38" s="4"/>
      <c r="B38" s="4"/>
      <c r="C38" s="4"/>
      <c r="D38" s="4"/>
      <c r="Y38" s="13"/>
    </row>
    <row r="39" spans="1:34" x14ac:dyDescent="0.25">
      <c r="A39" s="4"/>
      <c r="B39" s="4"/>
      <c r="C39" s="4"/>
      <c r="D39" s="4"/>
      <c r="Y39" s="13"/>
    </row>
    <row r="40" spans="1:34" x14ac:dyDescent="0.25">
      <c r="A40" s="4"/>
      <c r="B40" s="4"/>
      <c r="C40" s="4"/>
      <c r="D40" s="4"/>
      <c r="Y40" s="13"/>
    </row>
    <row r="41" spans="1:34" x14ac:dyDescent="0.25">
      <c r="A41" s="4"/>
      <c r="B41" s="4"/>
      <c r="C41" s="4"/>
      <c r="D41" s="4"/>
      <c r="Y41" s="13"/>
    </row>
    <row r="42" spans="1:34" x14ac:dyDescent="0.25">
      <c r="A42" s="4"/>
      <c r="B42" s="4"/>
      <c r="C42" s="4"/>
      <c r="D42" s="4"/>
      <c r="Y42" s="13"/>
    </row>
    <row r="43" spans="1:34" x14ac:dyDescent="0.25">
      <c r="A43" s="4"/>
      <c r="B43" s="4"/>
      <c r="C43" s="4"/>
      <c r="D43" s="4"/>
      <c r="Y43" s="13"/>
    </row>
    <row r="44" spans="1:34" x14ac:dyDescent="0.25">
      <c r="A44" s="4"/>
      <c r="B44" s="4"/>
      <c r="C44" s="4"/>
      <c r="D44" s="4"/>
      <c r="Y44" s="13"/>
    </row>
    <row r="45" spans="1:34" x14ac:dyDescent="0.25">
      <c r="A45" s="4"/>
      <c r="B45" s="4"/>
      <c r="C45" s="4"/>
      <c r="D45" s="4"/>
      <c r="Y45" s="13"/>
    </row>
    <row r="46" spans="1:34" x14ac:dyDescent="0.25">
      <c r="A46" s="4"/>
      <c r="B46" s="4"/>
      <c r="C46" s="4"/>
      <c r="D46" s="4"/>
      <c r="Y46" s="13"/>
    </row>
    <row r="47" spans="1:34" x14ac:dyDescent="0.25">
      <c r="A47" s="4"/>
      <c r="B47" s="4"/>
      <c r="C47" s="4"/>
      <c r="D47" s="4"/>
      <c r="Y47" s="13"/>
    </row>
    <row r="48" spans="1:34" x14ac:dyDescent="0.25">
      <c r="A48" s="4"/>
      <c r="B48" s="4"/>
      <c r="C48" s="4"/>
      <c r="D48" s="4"/>
      <c r="Y48" s="13"/>
    </row>
    <row r="49" spans="1:25" x14ac:dyDescent="0.25">
      <c r="A49" s="4"/>
      <c r="B49" s="4"/>
      <c r="C49" s="4"/>
      <c r="D49" s="4"/>
      <c r="Y49" s="13"/>
    </row>
    <row r="50" spans="1:25" x14ac:dyDescent="0.25">
      <c r="A50" s="4"/>
      <c r="B50" s="4"/>
      <c r="C50" s="4"/>
      <c r="D50" s="4"/>
      <c r="Y50" s="13"/>
    </row>
    <row r="51" spans="1:25" x14ac:dyDescent="0.25">
      <c r="A51" s="4"/>
      <c r="B51" s="4"/>
      <c r="C51" s="4"/>
      <c r="D51" s="4"/>
      <c r="Y51" s="13"/>
    </row>
    <row r="52" spans="1:25" x14ac:dyDescent="0.25">
      <c r="A52" s="4"/>
      <c r="B52" s="4"/>
      <c r="C52" s="4"/>
      <c r="D52" s="4"/>
      <c r="Y52" s="13"/>
    </row>
    <row r="53" spans="1:25" x14ac:dyDescent="0.25">
      <c r="A53" s="4"/>
      <c r="B53" s="4"/>
      <c r="C53" s="4"/>
      <c r="D53" s="4"/>
      <c r="Y53" s="13"/>
    </row>
    <row r="54" spans="1:25" x14ac:dyDescent="0.25">
      <c r="A54" s="4"/>
      <c r="B54" s="4"/>
      <c r="C54" s="4"/>
      <c r="D54" s="4"/>
      <c r="Y54" s="13"/>
    </row>
    <row r="55" spans="1:25" x14ac:dyDescent="0.25">
      <c r="A55" s="4"/>
      <c r="B55" s="4"/>
      <c r="C55" s="4"/>
      <c r="D55" s="4"/>
      <c r="Y55" s="13"/>
    </row>
    <row r="56" spans="1:25" x14ac:dyDescent="0.25">
      <c r="A56" s="4"/>
      <c r="B56" s="4"/>
      <c r="C56" s="4"/>
      <c r="D56" s="4"/>
      <c r="Y56" s="13"/>
    </row>
    <row r="57" spans="1:25" x14ac:dyDescent="0.25">
      <c r="A57" s="4"/>
      <c r="B57" s="4"/>
      <c r="C57" s="4"/>
      <c r="D57" s="4"/>
      <c r="Y57" s="13"/>
    </row>
    <row r="58" spans="1:25" x14ac:dyDescent="0.25">
      <c r="A58" s="4"/>
      <c r="B58" s="4"/>
      <c r="C58" s="4"/>
      <c r="D58" s="4"/>
      <c r="Y58" s="13"/>
    </row>
    <row r="59" spans="1:25" x14ac:dyDescent="0.25">
      <c r="A59" s="4"/>
      <c r="B59" s="4"/>
      <c r="C59" s="4"/>
      <c r="D59" s="4"/>
      <c r="Y59" s="13"/>
    </row>
    <row r="60" spans="1:25" x14ac:dyDescent="0.25">
      <c r="A60" s="4"/>
      <c r="B60" s="4"/>
      <c r="C60" s="4"/>
      <c r="D60" s="4"/>
      <c r="Y60" s="13"/>
    </row>
    <row r="61" spans="1:25" x14ac:dyDescent="0.25">
      <c r="A61" s="4"/>
      <c r="B61" s="4"/>
      <c r="C61" s="4"/>
      <c r="D61" s="4"/>
      <c r="Y61" s="13"/>
    </row>
    <row r="62" spans="1:25" x14ac:dyDescent="0.25">
      <c r="A62" s="4"/>
      <c r="B62" s="4"/>
      <c r="C62" s="4"/>
      <c r="D62" s="4"/>
      <c r="Y62" s="13"/>
    </row>
    <row r="63" spans="1:25" x14ac:dyDescent="0.25">
      <c r="A63" s="4"/>
      <c r="B63" s="4"/>
      <c r="C63" s="4"/>
      <c r="D63" s="4"/>
      <c r="Y63" s="13"/>
    </row>
    <row r="64" spans="1:25" x14ac:dyDescent="0.25">
      <c r="A64" s="4"/>
      <c r="B64" s="4"/>
      <c r="C64" s="4"/>
      <c r="D64" s="4"/>
      <c r="Y64" s="13"/>
    </row>
    <row r="65" spans="1:25" x14ac:dyDescent="0.25">
      <c r="A65" s="4"/>
      <c r="B65" s="4"/>
      <c r="C65" s="4"/>
      <c r="D65" s="4"/>
      <c r="Y65" s="13"/>
    </row>
    <row r="66" spans="1:25" x14ac:dyDescent="0.25">
      <c r="A66" s="4"/>
      <c r="B66" s="4"/>
      <c r="C66" s="4"/>
      <c r="D66" s="4"/>
      <c r="Y66" s="13"/>
    </row>
    <row r="67" spans="1:25" x14ac:dyDescent="0.25">
      <c r="A67" s="4"/>
      <c r="B67" s="4"/>
      <c r="C67" s="4"/>
      <c r="D67" s="4"/>
    </row>
    <row r="68" spans="1:25" x14ac:dyDescent="0.25">
      <c r="A68" s="4"/>
      <c r="B68" s="4"/>
      <c r="C68" s="4"/>
      <c r="D68" s="4"/>
    </row>
    <row r="69" spans="1:25" x14ac:dyDescent="0.25">
      <c r="A69" s="4"/>
      <c r="B69" s="4"/>
      <c r="C69" s="4"/>
      <c r="D69" s="4"/>
    </row>
    <row r="70" spans="1:25" x14ac:dyDescent="0.25">
      <c r="A70" s="4"/>
      <c r="B70" s="4"/>
      <c r="C70" s="4"/>
      <c r="D70" s="4"/>
    </row>
    <row r="71" spans="1:25" x14ac:dyDescent="0.25">
      <c r="A71" s="4"/>
      <c r="B71" s="4"/>
      <c r="C71" s="4"/>
      <c r="D71" s="4"/>
    </row>
    <row r="72" spans="1:25" x14ac:dyDescent="0.25">
      <c r="A72" s="4"/>
      <c r="B72" s="4"/>
      <c r="C72" s="4"/>
      <c r="D72" s="4"/>
    </row>
    <row r="73" spans="1:25" x14ac:dyDescent="0.25">
      <c r="A73" s="4"/>
      <c r="B73" s="4"/>
      <c r="C73" s="4"/>
      <c r="D73" s="4"/>
    </row>
    <row r="74" spans="1:25" x14ac:dyDescent="0.25">
      <c r="A74" s="4"/>
      <c r="B74" s="4"/>
      <c r="C74" s="4"/>
      <c r="D74" s="4"/>
    </row>
    <row r="75" spans="1:25" x14ac:dyDescent="0.25">
      <c r="A75" s="4"/>
      <c r="B75" s="4"/>
      <c r="C75" s="4"/>
      <c r="D75" s="4"/>
    </row>
    <row r="76" spans="1:25" x14ac:dyDescent="0.25">
      <c r="A76" s="4"/>
      <c r="B76" s="4"/>
      <c r="C76" s="4"/>
      <c r="D76" s="4"/>
    </row>
    <row r="77" spans="1:25" x14ac:dyDescent="0.25">
      <c r="A77" s="4"/>
      <c r="B77" s="4"/>
      <c r="C77" s="4"/>
      <c r="D77" s="4"/>
    </row>
    <row r="78" spans="1:25" x14ac:dyDescent="0.25">
      <c r="A78" s="4"/>
      <c r="B78" s="4"/>
      <c r="C78" s="4"/>
      <c r="D78" s="4"/>
    </row>
    <row r="79" spans="1:25" x14ac:dyDescent="0.25">
      <c r="A79" s="4"/>
      <c r="B79" s="4"/>
      <c r="C79" s="4"/>
      <c r="D79" s="4"/>
    </row>
    <row r="80" spans="1:25" x14ac:dyDescent="0.25">
      <c r="A80" s="4"/>
      <c r="B80" s="4"/>
      <c r="C80" s="4"/>
      <c r="D80" s="4"/>
    </row>
    <row r="81" spans="1:4" x14ac:dyDescent="0.25">
      <c r="A81" s="4"/>
      <c r="B81" s="4"/>
      <c r="C81" s="4"/>
      <c r="D81" s="4"/>
    </row>
    <row r="82" spans="1:4" x14ac:dyDescent="0.25">
      <c r="A82" s="4"/>
      <c r="B82" s="4"/>
      <c r="C82" s="4"/>
      <c r="D82" s="4"/>
    </row>
    <row r="83" spans="1:4" x14ac:dyDescent="0.25">
      <c r="A83" s="4"/>
      <c r="B83" s="4"/>
      <c r="C83" s="4"/>
      <c r="D83" s="4"/>
    </row>
    <row r="84" spans="1:4" x14ac:dyDescent="0.25">
      <c r="A84" s="4"/>
      <c r="B84" s="4"/>
      <c r="C84" s="4"/>
      <c r="D84" s="4"/>
    </row>
    <row r="85" spans="1:4" x14ac:dyDescent="0.25">
      <c r="A85" s="4"/>
      <c r="B85" s="4"/>
      <c r="C85" s="4"/>
      <c r="D85" s="4"/>
    </row>
    <row r="86" spans="1:4" x14ac:dyDescent="0.25">
      <c r="A86" s="4"/>
      <c r="B86" s="4"/>
      <c r="C86" s="4"/>
      <c r="D86" s="4"/>
    </row>
    <row r="87" spans="1:4" x14ac:dyDescent="0.25">
      <c r="A87" s="4"/>
      <c r="B87" s="4"/>
      <c r="C87" s="4"/>
      <c r="D87" s="4"/>
    </row>
    <row r="88" spans="1:4" x14ac:dyDescent="0.25">
      <c r="A88" s="4"/>
      <c r="B88" s="4"/>
      <c r="C88" s="4"/>
      <c r="D88" s="4"/>
    </row>
    <row r="89" spans="1:4" x14ac:dyDescent="0.25">
      <c r="A89" s="4"/>
      <c r="B89" s="4"/>
      <c r="C89" s="4"/>
      <c r="D89" s="4"/>
    </row>
    <row r="90" spans="1:4" x14ac:dyDescent="0.25">
      <c r="A90" s="4"/>
      <c r="B90" s="4"/>
      <c r="C90" s="4"/>
      <c r="D90" s="4"/>
    </row>
    <row r="91" spans="1:4" x14ac:dyDescent="0.25">
      <c r="A91" s="4"/>
      <c r="B91" s="4"/>
      <c r="C91" s="4"/>
      <c r="D91" s="4"/>
    </row>
    <row r="92" spans="1:4" x14ac:dyDescent="0.25">
      <c r="A92" s="4"/>
      <c r="B92" s="4"/>
      <c r="C92" s="4"/>
      <c r="D92" s="4"/>
    </row>
    <row r="93" spans="1:4" x14ac:dyDescent="0.25">
      <c r="A93" s="4"/>
      <c r="B93" s="4"/>
      <c r="C93" s="4"/>
      <c r="D93" s="4"/>
    </row>
    <row r="94" spans="1:4" x14ac:dyDescent="0.25">
      <c r="A94" s="4"/>
      <c r="B94" s="4"/>
      <c r="C94" s="4"/>
      <c r="D94" s="4"/>
    </row>
    <row r="95" spans="1:4" x14ac:dyDescent="0.25">
      <c r="A95" s="4"/>
      <c r="B95" s="4"/>
      <c r="C95" s="4"/>
      <c r="D95" s="4"/>
    </row>
    <row r="96" spans="1:4" x14ac:dyDescent="0.25">
      <c r="A96" s="4"/>
      <c r="B96" s="4"/>
      <c r="C96" s="4"/>
      <c r="D96" s="4"/>
    </row>
    <row r="97" spans="1:4" x14ac:dyDescent="0.25">
      <c r="A97" s="4"/>
      <c r="B97" s="4"/>
      <c r="C97" s="4"/>
      <c r="D97" s="4"/>
    </row>
    <row r="98" spans="1:4" x14ac:dyDescent="0.25">
      <c r="A98" s="4"/>
      <c r="B98" s="4"/>
      <c r="C98" s="4"/>
      <c r="D98" s="4"/>
    </row>
    <row r="99" spans="1:4" x14ac:dyDescent="0.25">
      <c r="A99" s="4"/>
      <c r="B99" s="4"/>
      <c r="C99" s="4"/>
      <c r="D99" s="4"/>
    </row>
    <row r="100" spans="1:4" x14ac:dyDescent="0.25">
      <c r="A100" s="4"/>
      <c r="B100" s="4"/>
      <c r="C100" s="4"/>
      <c r="D100" s="4"/>
    </row>
    <row r="101" spans="1:4" x14ac:dyDescent="0.25">
      <c r="A101" s="4"/>
      <c r="B101" s="4"/>
      <c r="C101" s="4"/>
      <c r="D101" s="4"/>
    </row>
    <row r="102" spans="1:4" x14ac:dyDescent="0.25">
      <c r="A102" s="4"/>
      <c r="B102" s="4"/>
      <c r="C102" s="4"/>
      <c r="D102" s="4"/>
    </row>
    <row r="103" spans="1:4" x14ac:dyDescent="0.25">
      <c r="A103" s="4"/>
      <c r="B103" s="4"/>
      <c r="C103" s="4"/>
      <c r="D103" s="4"/>
    </row>
    <row r="104" spans="1:4" x14ac:dyDescent="0.25">
      <c r="A104" s="4"/>
      <c r="B104" s="4"/>
      <c r="C104" s="4"/>
      <c r="D104" s="4"/>
    </row>
    <row r="105" spans="1:4" x14ac:dyDescent="0.25">
      <c r="A105" s="4"/>
      <c r="B105" s="4"/>
      <c r="C105" s="4"/>
      <c r="D105" s="4"/>
    </row>
    <row r="106" spans="1:4" x14ac:dyDescent="0.25">
      <c r="A106" s="4"/>
      <c r="B106" s="4"/>
      <c r="C106" s="4"/>
      <c r="D106" s="4"/>
    </row>
    <row r="107" spans="1:4" x14ac:dyDescent="0.25">
      <c r="A107" s="4"/>
      <c r="B107" s="4"/>
      <c r="C107" s="4"/>
      <c r="D107" s="4"/>
    </row>
    <row r="108" spans="1:4" x14ac:dyDescent="0.25">
      <c r="A108" s="4"/>
      <c r="B108" s="4"/>
      <c r="C108" s="4"/>
      <c r="D108" s="4"/>
    </row>
    <row r="109" spans="1:4" x14ac:dyDescent="0.25">
      <c r="A109" s="4"/>
      <c r="B109" s="4"/>
      <c r="C109" s="4"/>
      <c r="D109" s="4"/>
    </row>
    <row r="110" spans="1:4" x14ac:dyDescent="0.25">
      <c r="A110" s="4"/>
      <c r="B110" s="4"/>
      <c r="C110" s="4"/>
      <c r="D110" s="4"/>
    </row>
    <row r="111" spans="1:4" x14ac:dyDescent="0.25">
      <c r="A111" s="4"/>
      <c r="B111" s="4"/>
      <c r="C111" s="4"/>
      <c r="D111" s="4"/>
    </row>
    <row r="112" spans="1:4" x14ac:dyDescent="0.25">
      <c r="A112" s="4"/>
      <c r="B112" s="4"/>
      <c r="C112" s="4"/>
      <c r="D112" s="4"/>
    </row>
    <row r="113" spans="1:4" x14ac:dyDescent="0.25">
      <c r="A113" s="4"/>
      <c r="B113" s="4"/>
      <c r="C113" s="4"/>
      <c r="D113" s="4"/>
    </row>
    <row r="114" spans="1:4" x14ac:dyDescent="0.25">
      <c r="A114" s="4"/>
      <c r="B114" s="4"/>
      <c r="C114" s="4"/>
      <c r="D114" s="4"/>
    </row>
    <row r="115" spans="1:4" x14ac:dyDescent="0.25">
      <c r="A115" s="4"/>
      <c r="B115" s="4"/>
      <c r="C115" s="4"/>
      <c r="D115" s="4"/>
    </row>
    <row r="116" spans="1:4" x14ac:dyDescent="0.25">
      <c r="A116" s="4"/>
      <c r="B116" s="4"/>
      <c r="C116" s="4"/>
      <c r="D116" s="4"/>
    </row>
    <row r="117" spans="1:4" x14ac:dyDescent="0.25">
      <c r="A117" s="4"/>
      <c r="B117" s="4"/>
      <c r="C117" s="4"/>
      <c r="D117" s="4"/>
    </row>
    <row r="118" spans="1:4" x14ac:dyDescent="0.25">
      <c r="A118" s="4"/>
      <c r="B118" s="4"/>
      <c r="C118" s="4"/>
      <c r="D118" s="4"/>
    </row>
    <row r="119" spans="1:4" x14ac:dyDescent="0.25">
      <c r="A119" s="4"/>
      <c r="B119" s="4"/>
      <c r="C119" s="4"/>
      <c r="D119" s="4"/>
    </row>
    <row r="120" spans="1:4" x14ac:dyDescent="0.25">
      <c r="A120" s="4"/>
      <c r="B120" s="4"/>
      <c r="C120" s="4"/>
      <c r="D120" s="4"/>
    </row>
    <row r="121" spans="1:4" x14ac:dyDescent="0.25">
      <c r="A121" s="4"/>
      <c r="B121" s="4"/>
      <c r="C121" s="4"/>
      <c r="D121" s="4"/>
    </row>
    <row r="122" spans="1:4" x14ac:dyDescent="0.25">
      <c r="A122" s="4"/>
      <c r="B122" s="4"/>
      <c r="C122" s="4"/>
      <c r="D122" s="4"/>
    </row>
    <row r="123" spans="1:4" x14ac:dyDescent="0.25">
      <c r="A123" s="4"/>
      <c r="B123" s="4"/>
      <c r="C123" s="4"/>
      <c r="D123" s="4"/>
    </row>
    <row r="124" spans="1:4" x14ac:dyDescent="0.25">
      <c r="A124" s="4"/>
      <c r="B124" s="4"/>
      <c r="C124" s="4"/>
      <c r="D124" s="4"/>
    </row>
    <row r="125" spans="1:4" x14ac:dyDescent="0.25">
      <c r="A125" s="4"/>
      <c r="B125" s="4"/>
      <c r="C125" s="4"/>
      <c r="D125" s="4"/>
    </row>
    <row r="126" spans="1:4" x14ac:dyDescent="0.25">
      <c r="A126" s="4"/>
      <c r="B126" s="4"/>
      <c r="C126" s="4"/>
      <c r="D126" s="4"/>
    </row>
    <row r="127" spans="1:4" x14ac:dyDescent="0.25">
      <c r="A127" s="4"/>
      <c r="B127" s="4"/>
      <c r="C127" s="4"/>
      <c r="D127" s="4"/>
    </row>
    <row r="128" spans="1:4" x14ac:dyDescent="0.25">
      <c r="A128" s="4"/>
      <c r="B128" s="4"/>
      <c r="C128" s="4"/>
      <c r="D128" s="4"/>
    </row>
    <row r="129" spans="1:4" x14ac:dyDescent="0.25">
      <c r="A129" s="4"/>
      <c r="B129" s="4"/>
      <c r="C129" s="4"/>
      <c r="D129" s="4"/>
    </row>
    <row r="130" spans="1:4" x14ac:dyDescent="0.25">
      <c r="A130" s="4"/>
      <c r="B130" s="4"/>
      <c r="C130" s="4"/>
      <c r="D130" s="4"/>
    </row>
    <row r="131" spans="1:4" x14ac:dyDescent="0.25">
      <c r="A131" s="4"/>
      <c r="B131" s="4"/>
      <c r="C131" s="4"/>
      <c r="D131" s="4"/>
    </row>
    <row r="132" spans="1:4" x14ac:dyDescent="0.25">
      <c r="A132" s="4"/>
      <c r="B132" s="4"/>
      <c r="C132" s="4"/>
      <c r="D132" s="4"/>
    </row>
    <row r="133" spans="1:4" x14ac:dyDescent="0.25">
      <c r="A133" s="4"/>
      <c r="B133" s="4"/>
      <c r="C133" s="4"/>
      <c r="D133" s="4"/>
    </row>
    <row r="134" spans="1:4" x14ac:dyDescent="0.25">
      <c r="A134" s="4"/>
      <c r="B134" s="4"/>
      <c r="C134" s="4"/>
      <c r="D134" s="4"/>
    </row>
    <row r="135" spans="1:4" x14ac:dyDescent="0.25">
      <c r="A135" s="4"/>
      <c r="B135" s="4"/>
      <c r="C135" s="4"/>
      <c r="D135" s="4"/>
    </row>
    <row r="136" spans="1:4" x14ac:dyDescent="0.25">
      <c r="A136" s="4"/>
      <c r="B136" s="4"/>
      <c r="C136" s="4"/>
      <c r="D136" s="4"/>
    </row>
    <row r="137" spans="1:4" x14ac:dyDescent="0.25">
      <c r="A137" s="4"/>
      <c r="B137" s="4"/>
      <c r="C137" s="4"/>
      <c r="D137" s="4"/>
    </row>
    <row r="138" spans="1:4" x14ac:dyDescent="0.25">
      <c r="A138" s="4"/>
      <c r="B138" s="4"/>
      <c r="C138" s="4"/>
      <c r="D138" s="4"/>
    </row>
    <row r="139" spans="1:4" x14ac:dyDescent="0.25">
      <c r="A139" s="4"/>
      <c r="B139" s="4"/>
      <c r="C139" s="4"/>
      <c r="D139" s="4"/>
    </row>
    <row r="140" spans="1:4" x14ac:dyDescent="0.25">
      <c r="A140" s="4"/>
      <c r="B140" s="4"/>
      <c r="C140" s="4"/>
      <c r="D140" s="4"/>
    </row>
    <row r="141" spans="1:4" x14ac:dyDescent="0.25">
      <c r="A141" s="4"/>
      <c r="B141" s="4"/>
      <c r="C141" s="4"/>
      <c r="D141" s="4"/>
    </row>
    <row r="142" spans="1:4" x14ac:dyDescent="0.25">
      <c r="A142" s="4"/>
      <c r="B142" s="4"/>
      <c r="C142" s="4"/>
      <c r="D142" s="4"/>
    </row>
    <row r="143" spans="1:4" x14ac:dyDescent="0.25">
      <c r="A143" s="4"/>
      <c r="B143" s="4"/>
      <c r="C143" s="4"/>
      <c r="D143" s="4"/>
    </row>
    <row r="144" spans="1:4" x14ac:dyDescent="0.25">
      <c r="A144" s="4"/>
      <c r="B144" s="4"/>
      <c r="C144" s="4"/>
      <c r="D144" s="4"/>
    </row>
    <row r="145" spans="1:4" x14ac:dyDescent="0.25">
      <c r="A145" s="4"/>
      <c r="B145" s="4"/>
      <c r="C145" s="4"/>
      <c r="D145" s="4"/>
    </row>
    <row r="146" spans="1:4" x14ac:dyDescent="0.25">
      <c r="A146" s="4"/>
      <c r="B146" s="4"/>
      <c r="C146" s="4"/>
      <c r="D146" s="4"/>
    </row>
    <row r="147" spans="1:4" x14ac:dyDescent="0.25">
      <c r="A147" s="4"/>
      <c r="B147" s="4"/>
      <c r="C147" s="4"/>
      <c r="D147" s="4"/>
    </row>
    <row r="148" spans="1:4" x14ac:dyDescent="0.25">
      <c r="A148" s="4"/>
      <c r="B148" s="4"/>
      <c r="C148" s="4"/>
      <c r="D148" s="4"/>
    </row>
    <row r="149" spans="1:4" x14ac:dyDescent="0.25">
      <c r="A149" s="4"/>
      <c r="B149" s="4"/>
      <c r="C149" s="4"/>
      <c r="D149" s="4"/>
    </row>
    <row r="150" spans="1:4" x14ac:dyDescent="0.25">
      <c r="A150" s="4"/>
      <c r="B150" s="4"/>
      <c r="C150" s="4"/>
      <c r="D150" s="4"/>
    </row>
    <row r="151" spans="1:4" x14ac:dyDescent="0.25">
      <c r="A151" s="4"/>
      <c r="B151" s="4"/>
      <c r="C151" s="4"/>
      <c r="D151" s="4"/>
    </row>
    <row r="152" spans="1:4" x14ac:dyDescent="0.25">
      <c r="A152" s="4"/>
      <c r="B152" s="4"/>
      <c r="C152" s="4"/>
      <c r="D152" s="4"/>
    </row>
    <row r="153" spans="1:4" x14ac:dyDescent="0.25">
      <c r="A153" s="4"/>
      <c r="B153" s="4"/>
      <c r="C153" s="4"/>
      <c r="D153" s="4"/>
    </row>
    <row r="154" spans="1:4" x14ac:dyDescent="0.25">
      <c r="A154" s="4"/>
      <c r="B154" s="4"/>
      <c r="C154" s="4"/>
      <c r="D154" s="4"/>
    </row>
    <row r="155" spans="1:4" x14ac:dyDescent="0.25">
      <c r="A155" s="4"/>
      <c r="B155" s="4"/>
      <c r="C155" s="4"/>
      <c r="D155" s="4"/>
    </row>
    <row r="156" spans="1:4" x14ac:dyDescent="0.25">
      <c r="A156" s="4"/>
      <c r="B156" s="4"/>
      <c r="C156" s="4"/>
      <c r="D156" s="4"/>
    </row>
    <row r="157" spans="1:4" x14ac:dyDescent="0.25">
      <c r="A157" s="4"/>
      <c r="B157" s="4"/>
      <c r="C157" s="4"/>
      <c r="D157" s="4"/>
    </row>
    <row r="158" spans="1:4" x14ac:dyDescent="0.25">
      <c r="A158" s="4"/>
      <c r="B158" s="4"/>
      <c r="C158" s="4"/>
      <c r="D158" s="4"/>
    </row>
    <row r="159" spans="1:4" x14ac:dyDescent="0.25">
      <c r="A159" s="4"/>
      <c r="B159" s="4"/>
      <c r="C159" s="4"/>
      <c r="D159" s="4"/>
    </row>
    <row r="160" spans="1:4" x14ac:dyDescent="0.25">
      <c r="A160" s="4"/>
      <c r="B160" s="4"/>
      <c r="C160" s="4"/>
      <c r="D160" s="4"/>
    </row>
    <row r="161" spans="1:4" x14ac:dyDescent="0.25">
      <c r="A161" s="4"/>
      <c r="B161" s="4"/>
      <c r="C161" s="4"/>
      <c r="D161" s="4"/>
    </row>
    <row r="162" spans="1:4" x14ac:dyDescent="0.25">
      <c r="A162" s="4"/>
      <c r="B162" s="4"/>
      <c r="C162" s="4"/>
      <c r="D162" s="4"/>
    </row>
    <row r="163" spans="1:4" x14ac:dyDescent="0.25">
      <c r="A163" s="4"/>
      <c r="B163" s="4"/>
      <c r="C163" s="4"/>
      <c r="D163" s="4"/>
    </row>
    <row r="164" spans="1:4" x14ac:dyDescent="0.25">
      <c r="A164" s="4"/>
      <c r="B164" s="4"/>
      <c r="C164" s="4"/>
      <c r="D164" s="4"/>
    </row>
    <row r="165" spans="1:4" x14ac:dyDescent="0.25">
      <c r="A165" s="4"/>
      <c r="B165" s="4"/>
      <c r="C165" s="4"/>
      <c r="D165" s="4"/>
    </row>
    <row r="166" spans="1:4" x14ac:dyDescent="0.25">
      <c r="A166" s="4"/>
      <c r="B166" s="4"/>
      <c r="C166" s="4"/>
      <c r="D166" s="4"/>
    </row>
    <row r="167" spans="1:4" x14ac:dyDescent="0.25">
      <c r="A167" s="4"/>
      <c r="B167" s="4"/>
      <c r="C167" s="4"/>
      <c r="D167" s="4"/>
    </row>
    <row r="168" spans="1:4" x14ac:dyDescent="0.25">
      <c r="A168" s="4"/>
      <c r="B168" s="4"/>
      <c r="C168" s="4"/>
      <c r="D168" s="4"/>
    </row>
    <row r="169" spans="1:4" x14ac:dyDescent="0.25">
      <c r="A169" s="4"/>
      <c r="B169" s="4"/>
      <c r="C169" s="4"/>
      <c r="D169" s="4"/>
    </row>
    <row r="170" spans="1:4" x14ac:dyDescent="0.25">
      <c r="A170" s="4"/>
      <c r="B170" s="4"/>
      <c r="C170" s="4"/>
      <c r="D170" s="4"/>
    </row>
    <row r="171" spans="1:4" x14ac:dyDescent="0.25">
      <c r="A171" s="4"/>
      <c r="B171" s="4"/>
      <c r="C171" s="4"/>
      <c r="D171" s="4"/>
    </row>
    <row r="172" spans="1:4" x14ac:dyDescent="0.25">
      <c r="A172" s="4"/>
      <c r="B172" s="4"/>
      <c r="C172" s="4"/>
      <c r="D172" s="4"/>
    </row>
    <row r="173" spans="1:4" x14ac:dyDescent="0.25">
      <c r="A173" s="4"/>
      <c r="B173" s="4"/>
      <c r="C173" s="4"/>
      <c r="D173" s="4"/>
    </row>
    <row r="174" spans="1:4" x14ac:dyDescent="0.25">
      <c r="A174" s="4"/>
      <c r="B174" s="4"/>
      <c r="C174" s="4"/>
      <c r="D174" s="4"/>
    </row>
    <row r="175" spans="1:4" x14ac:dyDescent="0.25">
      <c r="A175" s="4"/>
      <c r="B175" s="4"/>
      <c r="C175" s="4"/>
      <c r="D175" s="4"/>
    </row>
    <row r="176" spans="1:4" x14ac:dyDescent="0.25">
      <c r="A176" s="4"/>
      <c r="B176" s="4"/>
      <c r="C176" s="4"/>
      <c r="D176" s="4"/>
    </row>
    <row r="177" spans="1:4" x14ac:dyDescent="0.25">
      <c r="A177" s="4"/>
      <c r="B177" s="4"/>
      <c r="C177" s="4"/>
      <c r="D177" s="4"/>
    </row>
    <row r="178" spans="1:4" x14ac:dyDescent="0.25">
      <c r="A178" s="4"/>
      <c r="B178" s="4"/>
      <c r="C178" s="4"/>
      <c r="D178" s="4"/>
    </row>
  </sheetData>
  <sortState ref="Y35:Y63">
    <sortCondition descending="1" ref="Y35"/>
  </sortState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EIA 2010 Data</vt:lpstr>
      <vt:lpstr>Chart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Dickerson, Sherry</dc:creator>
  <cp:lastModifiedBy>Dickerson, Sherry</cp:lastModifiedBy>
  <dcterms:created xsi:type="dcterms:W3CDTF">2012-11-27T22:19:38Z</dcterms:created>
  <dcterms:modified xsi:type="dcterms:W3CDTF">2012-12-03T20:38:42Z</dcterms:modified>
</cp:coreProperties>
</file>