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32" windowWidth="18852" windowHeight="10716"/>
  </bookViews>
  <sheets>
    <sheet name="Sheet1" sheetId="1" r:id="rId1"/>
  </sheets>
  <calcPr calcId="144525" iterate="1"/>
</workbook>
</file>

<file path=xl/calcChain.xml><?xml version="1.0" encoding="utf-8"?>
<calcChain xmlns="http://schemas.openxmlformats.org/spreadsheetml/2006/main">
  <c r="V18" i="1" l="1"/>
  <c r="V17" i="1"/>
  <c r="V16" i="1"/>
  <c r="V15" i="1"/>
  <c r="V14" i="1"/>
  <c r="V13" i="1"/>
  <c r="V12" i="1"/>
  <c r="V11" i="1"/>
  <c r="V10" i="1"/>
  <c r="V9" i="1"/>
  <c r="V8" i="1"/>
  <c r="V7" i="1"/>
  <c r="V19" i="1" s="1"/>
  <c r="J19" i="1" l="1"/>
  <c r="Q19" i="1" s="1"/>
  <c r="F19" i="1"/>
  <c r="G19" i="1" s="1"/>
  <c r="D19" i="1"/>
  <c r="E19" i="1" s="1"/>
  <c r="B19" i="1"/>
  <c r="C19" i="1" s="1"/>
  <c r="G18" i="1"/>
  <c r="G17" i="1"/>
  <c r="G16" i="1"/>
  <c r="O16" i="1" s="1"/>
  <c r="G15" i="1"/>
  <c r="O15" i="1" s="1"/>
  <c r="G14" i="1"/>
  <c r="O14" i="1" s="1"/>
  <c r="G13" i="1"/>
  <c r="O13" i="1" s="1"/>
  <c r="G12" i="1"/>
  <c r="O12" i="1" s="1"/>
  <c r="G11" i="1"/>
  <c r="O11" i="1" s="1"/>
  <c r="G10" i="1"/>
  <c r="O10" i="1" s="1"/>
  <c r="G9" i="1"/>
  <c r="O9" i="1" s="1"/>
  <c r="G8" i="1"/>
  <c r="O8" i="1" s="1"/>
  <c r="G7" i="1"/>
  <c r="O7" i="1" s="1"/>
  <c r="O19" i="1" s="1"/>
  <c r="J18" i="1"/>
  <c r="Q18" i="1" s="1"/>
  <c r="J17" i="1"/>
  <c r="Q17" i="1" s="1"/>
  <c r="J16" i="1"/>
  <c r="Q16" i="1" s="1"/>
  <c r="J15" i="1"/>
  <c r="Q15" i="1" s="1"/>
  <c r="J14" i="1"/>
  <c r="Q14" i="1" s="1"/>
  <c r="J13" i="1"/>
  <c r="Q13" i="1" s="1"/>
  <c r="J12" i="1"/>
  <c r="Q12" i="1" s="1"/>
  <c r="J11" i="1"/>
  <c r="Q11" i="1" s="1"/>
  <c r="J10" i="1"/>
  <c r="Q10" i="1" s="1"/>
  <c r="J9" i="1"/>
  <c r="Q9" i="1" s="1"/>
  <c r="J8" i="1"/>
  <c r="Q8" i="1" s="1"/>
  <c r="J7" i="1"/>
  <c r="Q7" i="1" s="1"/>
  <c r="E18" i="1"/>
  <c r="N18" i="1" s="1"/>
  <c r="E17" i="1"/>
  <c r="N17" i="1" s="1"/>
  <c r="E16" i="1"/>
  <c r="N16" i="1" s="1"/>
  <c r="E15" i="1"/>
  <c r="N15" i="1" s="1"/>
  <c r="E14" i="1"/>
  <c r="N14" i="1" s="1"/>
  <c r="E13" i="1"/>
  <c r="N13" i="1" s="1"/>
  <c r="E12" i="1"/>
  <c r="N12" i="1" s="1"/>
  <c r="E11" i="1"/>
  <c r="N11" i="1" s="1"/>
  <c r="E10" i="1"/>
  <c r="N10" i="1" s="1"/>
  <c r="E9" i="1"/>
  <c r="N9" i="1" s="1"/>
  <c r="E8" i="1"/>
  <c r="N8" i="1" s="1"/>
  <c r="E7" i="1"/>
  <c r="N7" i="1" s="1"/>
  <c r="N19" i="1" s="1"/>
  <c r="C18" i="1"/>
  <c r="M18" i="1" s="1"/>
  <c r="P18" i="1" s="1"/>
  <c r="C17" i="1"/>
  <c r="M17" i="1" s="1"/>
  <c r="P17" i="1" s="1"/>
  <c r="C16" i="1"/>
  <c r="M16" i="1" s="1"/>
  <c r="P16" i="1" s="1"/>
  <c r="C15" i="1"/>
  <c r="M15" i="1" s="1"/>
  <c r="P15" i="1" s="1"/>
  <c r="C14" i="1"/>
  <c r="M14" i="1" s="1"/>
  <c r="P14" i="1" s="1"/>
  <c r="C13" i="1"/>
  <c r="M13" i="1" s="1"/>
  <c r="P13" i="1" s="1"/>
  <c r="C12" i="1"/>
  <c r="M12" i="1" s="1"/>
  <c r="P12" i="1" s="1"/>
  <c r="C11" i="1"/>
  <c r="M11" i="1" s="1"/>
  <c r="P11" i="1" s="1"/>
  <c r="C10" i="1"/>
  <c r="M10" i="1" s="1"/>
  <c r="P10" i="1" s="1"/>
  <c r="C9" i="1"/>
  <c r="M9" i="1" s="1"/>
  <c r="P9" i="1" s="1"/>
  <c r="C8" i="1"/>
  <c r="M8" i="1" s="1"/>
  <c r="P8" i="1" s="1"/>
  <c r="C7" i="1"/>
  <c r="M7" i="1" s="1"/>
  <c r="D20" i="1"/>
  <c r="B20" i="1"/>
  <c r="M19" i="1" l="1"/>
  <c r="P7" i="1"/>
  <c r="P19" i="1" s="1"/>
</calcChain>
</file>

<file path=xl/sharedStrings.xml><?xml version="1.0" encoding="utf-8"?>
<sst xmlns="http://schemas.openxmlformats.org/spreadsheetml/2006/main" count="19" uniqueCount="15">
  <si>
    <t>Total</t>
  </si>
  <si>
    <t>TITAN</t>
  </si>
  <si>
    <t>MW</t>
  </si>
  <si>
    <t>CAP FCTR</t>
  </si>
  <si>
    <t xml:space="preserve">OAK TREE </t>
  </si>
  <si>
    <t>TITAN 2010</t>
  </si>
  <si>
    <t>TITAN 2011</t>
  </si>
  <si>
    <t>OAK TREE</t>
  </si>
  <si>
    <t>TITAN 2012</t>
  </si>
  <si>
    <t>2010-2012 AVG</t>
  </si>
  <si>
    <t>MISO</t>
  </si>
  <si>
    <t xml:space="preserve">TITAN </t>
  </si>
  <si>
    <t>2010-12</t>
  </si>
  <si>
    <t>MISO AVG</t>
  </si>
  <si>
    <t>* as provided by Oak Tree work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</si>
</sst>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10" fontId="0" fillId="0" borderId="0" xfId="0" applyNumberFormat="1"/>
    <xf numFmtId="0" fontId="1" fillId="0" borderId="0" xfId="0" applyFont="1" applyAlignment="1">
      <alignment horizontal="centerContinuous"/>
    </xf>
    <xf numFmtId="0" fontId="4" fillId="0" borderId="0" xfId="0" applyFont="1"/>
    <xf numFmtId="164" fontId="0" fillId="0" borderId="0" xfId="0" applyNumberFormat="1"/>
    <xf numFmtId="37" fontId="0" fillId="0" borderId="0" xfId="0" applyNumberFormat="1"/>
    <xf numFmtId="37" fontId="4" fillId="0" borderId="0" xfId="0" applyNumberFormat="1" applyFont="1"/>
    <xf numFmtId="164" fontId="0" fillId="0" borderId="1" xfId="0" applyNumberFormat="1" applyBorder="1"/>
    <xf numFmtId="37" fontId="0" fillId="0" borderId="1" xfId="0" applyNumberFormat="1" applyBorder="1"/>
    <xf numFmtId="37" fontId="4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0" fillId="0" borderId="0" xfId="0" applyFill="1"/>
    <xf numFmtId="2" fontId="0" fillId="0" borderId="0" xfId="0" applyNumberFormat="1"/>
    <xf numFmtId="2" fontId="8" fillId="0" borderId="0" xfId="0" applyNumberFormat="1" applyFont="1" applyFill="1" applyAlignment="1">
      <alignment wrapText="1"/>
    </xf>
    <xf numFmtId="2" fontId="9" fillId="0" borderId="0" xfId="0" applyNumberFormat="1" applyFont="1" applyFill="1" applyAlignment="1">
      <alignment wrapText="1"/>
    </xf>
    <xf numFmtId="2" fontId="0" fillId="0" borderId="0" xfId="0" applyNumberForma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Font="1" applyFill="1"/>
    <xf numFmtId="0" fontId="7" fillId="0" borderId="0" xfId="0" applyFont="1" applyFill="1" applyAlignment="1">
      <alignment horizontal="center" wrapText="1"/>
    </xf>
    <xf numFmtId="10" fontId="0" fillId="0" borderId="1" xfId="0" applyNumberFormat="1" applyBorder="1"/>
    <xf numFmtId="0" fontId="9" fillId="0" borderId="0" xfId="0" applyFont="1" applyFill="1" applyAlignment="1">
      <alignment wrapText="1"/>
    </xf>
    <xf numFmtId="2" fontId="8" fillId="0" borderId="0" xfId="0" applyNumberFormat="1" applyFont="1" applyFill="1" applyAlignment="1">
      <alignment wrapText="1"/>
    </xf>
    <xf numFmtId="2" fontId="9" fillId="0" borderId="0" xfId="0" applyNumberFormat="1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Capacity Factor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OAK TREE PRO FORMA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Sheet1!$L$7:$L$18</c:f>
              <c:numCache>
                <c:formatCode>mmm</c:formatCode>
                <c:ptCount val="1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</c:numCache>
            </c:numRef>
          </c:cat>
          <c:val>
            <c:numRef>
              <c:f>Sheet1!$Q$7:$Q$18</c:f>
              <c:numCache>
                <c:formatCode>0.00%</c:formatCode>
                <c:ptCount val="12"/>
                <c:pt idx="0">
                  <c:v>0.5369336666994835</c:v>
                </c:pt>
                <c:pt idx="1">
                  <c:v>0.52881967667751306</c:v>
                </c:pt>
                <c:pt idx="2">
                  <c:v>0.56321312300219317</c:v>
                </c:pt>
                <c:pt idx="3">
                  <c:v>0.59703378663836415</c:v>
                </c:pt>
                <c:pt idx="4">
                  <c:v>0.48265416370291586</c:v>
                </c:pt>
                <c:pt idx="5">
                  <c:v>0.57022572189734666</c:v>
                </c:pt>
                <c:pt idx="6">
                  <c:v>0.55973468973760432</c:v>
                </c:pt>
                <c:pt idx="7">
                  <c:v>0.56637138056983405</c:v>
                </c:pt>
                <c:pt idx="8">
                  <c:v>0.43760061749345441</c:v>
                </c:pt>
                <c:pt idx="9">
                  <c:v>0.35954919760530557</c:v>
                </c:pt>
                <c:pt idx="10">
                  <c:v>0.42344567672323924</c:v>
                </c:pt>
                <c:pt idx="11">
                  <c:v>0.51596215703313508</c:v>
                </c:pt>
              </c:numCache>
            </c:numRef>
          </c:val>
          <c:smooth val="0"/>
        </c:ser>
        <c:ser>
          <c:idx val="0"/>
          <c:order val="1"/>
          <c:tx>
            <c:v>TITAN 2010-12 AVG</c:v>
          </c:tx>
          <c:spPr>
            <a:ln w="50800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Sheet1!$P$7:$P$18</c:f>
              <c:numCache>
                <c:formatCode>0.00%</c:formatCode>
                <c:ptCount val="12"/>
                <c:pt idx="0">
                  <c:v>0.42154121863799282</c:v>
                </c:pt>
                <c:pt idx="1">
                  <c:v>0.40878968253968262</c:v>
                </c:pt>
                <c:pt idx="2">
                  <c:v>0.44718637992831539</c:v>
                </c:pt>
                <c:pt idx="3">
                  <c:v>0.50916666666666666</c:v>
                </c:pt>
                <c:pt idx="4">
                  <c:v>0.4761111111111111</c:v>
                </c:pt>
                <c:pt idx="5">
                  <c:v>0.3697407407407407</c:v>
                </c:pt>
                <c:pt idx="6">
                  <c:v>0.31107526881720432</c:v>
                </c:pt>
                <c:pt idx="7">
                  <c:v>0.34921146953405019</c:v>
                </c:pt>
                <c:pt idx="8">
                  <c:v>0.38650000000000001</c:v>
                </c:pt>
                <c:pt idx="9">
                  <c:v>0.4624910394265232</c:v>
                </c:pt>
                <c:pt idx="10">
                  <c:v>0.47800000000000004</c:v>
                </c:pt>
                <c:pt idx="11">
                  <c:v>0.42053763440860215</c:v>
                </c:pt>
              </c:numCache>
            </c:numRef>
          </c:val>
          <c:smooth val="0"/>
        </c:ser>
        <c:ser>
          <c:idx val="1"/>
          <c:order val="2"/>
          <c:tx>
            <c:v>MISO 2010-12 AVG</c:v>
          </c:tx>
          <c:spPr>
            <a:ln w="50800">
              <a:solidFill>
                <a:srgbClr val="92D050"/>
              </a:solidFill>
            </a:ln>
          </c:spPr>
          <c:marker>
            <c:symbol val="none"/>
          </c:marker>
          <c:val>
            <c:numRef>
              <c:f>Sheet1!$V$7:$V$18</c:f>
              <c:numCache>
                <c:formatCode>0.00%</c:formatCode>
                <c:ptCount val="12"/>
                <c:pt idx="0">
                  <c:v>0.34233333333333332</c:v>
                </c:pt>
                <c:pt idx="1">
                  <c:v>0.33466666666666667</c:v>
                </c:pt>
                <c:pt idx="2">
                  <c:v>0.33700000000000002</c:v>
                </c:pt>
                <c:pt idx="3">
                  <c:v>0.379</c:v>
                </c:pt>
                <c:pt idx="4">
                  <c:v>0.35633333333333334</c:v>
                </c:pt>
                <c:pt idx="5">
                  <c:v>0.25033333333333335</c:v>
                </c:pt>
                <c:pt idx="6">
                  <c:v>0.17</c:v>
                </c:pt>
                <c:pt idx="7">
                  <c:v>0.18800000000000003</c:v>
                </c:pt>
                <c:pt idx="8">
                  <c:v>0.23200000000000001</c:v>
                </c:pt>
                <c:pt idx="9">
                  <c:v>0.3105</c:v>
                </c:pt>
                <c:pt idx="10">
                  <c:v>0.38949999999999996</c:v>
                </c:pt>
                <c:pt idx="11">
                  <c:v>0.31999999999999995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46304"/>
        <c:axId val="34083968"/>
      </c:lineChart>
      <c:dateAx>
        <c:axId val="33746304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crossAx val="34083968"/>
        <c:crosses val="autoZero"/>
        <c:auto val="1"/>
        <c:lblOffset val="100"/>
        <c:baseTimeUnit val="months"/>
      </c:dateAx>
      <c:valAx>
        <c:axId val="34083968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337463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21</xdr:row>
      <xdr:rowOff>142874</xdr:rowOff>
    </xdr:from>
    <xdr:to>
      <xdr:col>16</xdr:col>
      <xdr:colOff>371475</xdr:colOff>
      <xdr:row>46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U65"/>
  <sheetViews>
    <sheetView tabSelected="1" topLeftCell="C1" workbookViewId="0">
      <selection activeCell="L19" sqref="L19"/>
    </sheetView>
  </sheetViews>
  <sheetFormatPr defaultRowHeight="14.4" x14ac:dyDescent="0.3"/>
  <cols>
    <col min="13" max="13" width="10.6640625" customWidth="1"/>
    <col min="14" max="16" width="10.44140625" customWidth="1"/>
  </cols>
  <sheetData>
    <row r="4" spans="1:25" x14ac:dyDescent="0.3">
      <c r="B4" t="s">
        <v>1</v>
      </c>
      <c r="C4" s="4">
        <v>25</v>
      </c>
      <c r="D4" t="s">
        <v>2</v>
      </c>
      <c r="E4">
        <v>25</v>
      </c>
      <c r="F4" t="s">
        <v>2</v>
      </c>
      <c r="H4" t="s">
        <v>4</v>
      </c>
      <c r="J4">
        <v>17.100000000000001</v>
      </c>
      <c r="K4" t="s">
        <v>14</v>
      </c>
      <c r="N4" s="6"/>
    </row>
    <row r="5" spans="1:25" x14ac:dyDescent="0.3">
      <c r="B5">
        <v>2010</v>
      </c>
      <c r="C5" t="s">
        <v>3</v>
      </c>
      <c r="D5" s="3">
        <v>2011</v>
      </c>
      <c r="E5" t="s">
        <v>3</v>
      </c>
      <c r="F5" s="3">
        <v>2012</v>
      </c>
      <c r="G5" t="s">
        <v>3</v>
      </c>
      <c r="H5" s="15"/>
      <c r="I5" s="16"/>
      <c r="J5" t="s">
        <v>3</v>
      </c>
      <c r="K5" s="17"/>
      <c r="L5" s="17"/>
      <c r="M5" s="18" t="s">
        <v>5</v>
      </c>
      <c r="N5" t="s">
        <v>6</v>
      </c>
      <c r="O5" t="s">
        <v>8</v>
      </c>
      <c r="P5" t="s">
        <v>11</v>
      </c>
      <c r="Q5" t="s">
        <v>7</v>
      </c>
      <c r="S5" t="s">
        <v>10</v>
      </c>
      <c r="V5" t="s">
        <v>13</v>
      </c>
    </row>
    <row r="6" spans="1:25" x14ac:dyDescent="0.3">
      <c r="D6" s="1"/>
      <c r="J6" s="7"/>
      <c r="K6" s="7"/>
      <c r="L6" s="7"/>
      <c r="P6" t="s">
        <v>9</v>
      </c>
      <c r="S6">
        <v>2010</v>
      </c>
      <c r="T6">
        <v>2011</v>
      </c>
      <c r="U6">
        <v>2012</v>
      </c>
      <c r="V6" t="s">
        <v>12</v>
      </c>
    </row>
    <row r="7" spans="1:25" x14ac:dyDescent="0.3">
      <c r="A7">
        <v>31</v>
      </c>
      <c r="B7">
        <v>5117</v>
      </c>
      <c r="C7" s="5">
        <f>B7/A7/C$4/24</f>
        <v>0.27510752688172041</v>
      </c>
      <c r="D7" s="2">
        <v>7916</v>
      </c>
      <c r="E7" s="5">
        <f>D7/A7/E$4/24</f>
        <v>0.42559139784946232</v>
      </c>
      <c r="F7" s="19">
        <v>10489</v>
      </c>
      <c r="G7" s="5">
        <f>F7/A7/E$4/24</f>
        <v>0.56392473118279574</v>
      </c>
      <c r="H7" s="8">
        <v>40544</v>
      </c>
      <c r="I7" s="9">
        <v>6831.08488121751</v>
      </c>
      <c r="J7" s="5">
        <f>I7/A7/J$4/24</f>
        <v>0.5369336666994835</v>
      </c>
      <c r="K7" s="10"/>
      <c r="L7" s="8">
        <v>40544</v>
      </c>
      <c r="M7" s="5">
        <f>C7</f>
        <v>0.27510752688172041</v>
      </c>
      <c r="N7" s="5">
        <f>E7</f>
        <v>0.42559139784946232</v>
      </c>
      <c r="O7" s="5">
        <f>G7</f>
        <v>0.56392473118279574</v>
      </c>
      <c r="P7" s="5">
        <f>AVERAGE(M7:O7)</f>
        <v>0.42154121863799282</v>
      </c>
      <c r="Q7" s="5">
        <f t="shared" ref="Q7:Q19" si="0">J7</f>
        <v>0.5369336666994835</v>
      </c>
      <c r="S7">
        <v>0.313</v>
      </c>
      <c r="T7">
        <v>0.28299999999999997</v>
      </c>
      <c r="U7">
        <v>0.43099999999999999</v>
      </c>
      <c r="V7" s="5">
        <f>AVERAGE(S7:U7)</f>
        <v>0.34233333333333332</v>
      </c>
      <c r="W7" s="5"/>
      <c r="Y7" s="25"/>
    </row>
    <row r="8" spans="1:25" x14ac:dyDescent="0.3">
      <c r="A8">
        <v>28</v>
      </c>
      <c r="B8">
        <v>3823</v>
      </c>
      <c r="C8" s="5">
        <f t="shared" ref="C8:C18" si="1">B8/A8/C$4/24</f>
        <v>0.22755952380952379</v>
      </c>
      <c r="D8" s="2">
        <v>9265</v>
      </c>
      <c r="E8" s="5">
        <f t="shared" ref="E8:E18" si="2">D8/A8/E$4/24</f>
        <v>0.55148809523809528</v>
      </c>
      <c r="F8" s="19">
        <v>7515</v>
      </c>
      <c r="G8" s="5">
        <f t="shared" ref="G8:G18" si="3">F8/A8/E$4/24</f>
        <v>0.44732142857142865</v>
      </c>
      <c r="H8" s="8">
        <v>40575</v>
      </c>
      <c r="I8" s="9">
        <v>6076.7726686366386</v>
      </c>
      <c r="J8" s="5">
        <f t="shared" ref="J8:J18" si="4">I8/A8/J$4/24</f>
        <v>0.52881967667751306</v>
      </c>
      <c r="K8" s="10"/>
      <c r="L8" s="8">
        <v>40575</v>
      </c>
      <c r="M8" s="5">
        <f t="shared" ref="M8:M18" si="5">C8</f>
        <v>0.22755952380952379</v>
      </c>
      <c r="N8" s="5">
        <f t="shared" ref="N8:N18" si="6">E8</f>
        <v>0.55148809523809528</v>
      </c>
      <c r="O8" s="5">
        <f t="shared" ref="O8:O16" si="7">G8</f>
        <v>0.44732142857142865</v>
      </c>
      <c r="P8" s="5">
        <f t="shared" ref="P8:P18" si="8">AVERAGE(M8:O8)</f>
        <v>0.40878968253968262</v>
      </c>
      <c r="Q8" s="5">
        <f t="shared" si="0"/>
        <v>0.52881967667751306</v>
      </c>
      <c r="S8">
        <v>0.25800000000000001</v>
      </c>
      <c r="T8">
        <v>0.40400000000000003</v>
      </c>
      <c r="U8">
        <v>0.34200000000000003</v>
      </c>
      <c r="V8" s="5">
        <f t="shared" ref="V8:V18" si="9">AVERAGE(S8:U8)</f>
        <v>0.33466666666666667</v>
      </c>
      <c r="W8" s="5"/>
      <c r="Y8" s="25"/>
    </row>
    <row r="9" spans="1:25" x14ac:dyDescent="0.3">
      <c r="A9">
        <v>31</v>
      </c>
      <c r="B9">
        <v>6491</v>
      </c>
      <c r="C9" s="5">
        <f t="shared" si="1"/>
        <v>0.34897849462365588</v>
      </c>
      <c r="D9" s="2">
        <v>7963</v>
      </c>
      <c r="E9" s="5">
        <f t="shared" si="2"/>
        <v>0.42811827956989251</v>
      </c>
      <c r="F9" s="19">
        <v>10499</v>
      </c>
      <c r="G9" s="5">
        <f t="shared" si="3"/>
        <v>0.56446236559139784</v>
      </c>
      <c r="H9" s="8">
        <v>40603</v>
      </c>
      <c r="I9" s="9">
        <v>7165.4226360831035</v>
      </c>
      <c r="J9" s="5">
        <f t="shared" si="4"/>
        <v>0.56321312300219317</v>
      </c>
      <c r="K9" s="10"/>
      <c r="L9" s="8">
        <v>40603</v>
      </c>
      <c r="M9" s="5">
        <f t="shared" si="5"/>
        <v>0.34897849462365588</v>
      </c>
      <c r="N9" s="5">
        <f t="shared" si="6"/>
        <v>0.42811827956989251</v>
      </c>
      <c r="O9" s="5">
        <f t="shared" si="7"/>
        <v>0.56446236559139784</v>
      </c>
      <c r="P9" s="5">
        <f t="shared" si="8"/>
        <v>0.44718637992831539</v>
      </c>
      <c r="Q9" s="5">
        <f t="shared" si="0"/>
        <v>0.56321312300219317</v>
      </c>
      <c r="S9">
        <v>0.318</v>
      </c>
      <c r="T9">
        <v>0.30399999999999999</v>
      </c>
      <c r="U9">
        <v>0.38900000000000001</v>
      </c>
      <c r="V9" s="5">
        <f t="shared" si="9"/>
        <v>0.33700000000000002</v>
      </c>
      <c r="W9" s="5"/>
      <c r="Y9" s="25"/>
    </row>
    <row r="10" spans="1:25" x14ac:dyDescent="0.3">
      <c r="A10">
        <v>30</v>
      </c>
      <c r="B10">
        <v>9221</v>
      </c>
      <c r="C10" s="5">
        <f t="shared" si="1"/>
        <v>0.51227777777777772</v>
      </c>
      <c r="D10" s="2">
        <v>8971</v>
      </c>
      <c r="E10" s="5">
        <f t="shared" si="2"/>
        <v>0.49838888888888894</v>
      </c>
      <c r="F10" s="19">
        <v>9303</v>
      </c>
      <c r="G10" s="5">
        <f t="shared" si="3"/>
        <v>0.51683333333333337</v>
      </c>
      <c r="H10" s="8">
        <v>40634</v>
      </c>
      <c r="I10" s="9">
        <v>7350.67998109154</v>
      </c>
      <c r="J10" s="5">
        <f t="shared" si="4"/>
        <v>0.59703378663836415</v>
      </c>
      <c r="K10" s="10"/>
      <c r="L10" s="8">
        <v>40634</v>
      </c>
      <c r="M10" s="5">
        <f t="shared" si="5"/>
        <v>0.51227777777777772</v>
      </c>
      <c r="N10" s="5">
        <f t="shared" si="6"/>
        <v>0.49838888888888894</v>
      </c>
      <c r="O10" s="5">
        <f t="shared" si="7"/>
        <v>0.51683333333333337</v>
      </c>
      <c r="P10" s="5">
        <f t="shared" si="8"/>
        <v>0.50916666666666666</v>
      </c>
      <c r="Q10" s="5">
        <f t="shared" si="0"/>
        <v>0.59703378663836415</v>
      </c>
      <c r="S10">
        <v>0.36599999999999999</v>
      </c>
      <c r="T10">
        <v>0.376</v>
      </c>
      <c r="U10">
        <v>0.39500000000000002</v>
      </c>
      <c r="V10" s="5">
        <f t="shared" si="9"/>
        <v>0.379</v>
      </c>
      <c r="W10" s="5"/>
      <c r="Y10" s="25"/>
    </row>
    <row r="11" spans="1:25" x14ac:dyDescent="0.3">
      <c r="A11">
        <v>31</v>
      </c>
      <c r="B11">
        <v>9214</v>
      </c>
      <c r="C11" s="5">
        <f t="shared" si="1"/>
        <v>0.49537634408602155</v>
      </c>
      <c r="D11" s="2">
        <v>9310</v>
      </c>
      <c r="E11" s="5">
        <f t="shared" si="2"/>
        <v>0.50053763440860211</v>
      </c>
      <c r="F11" s="19">
        <v>8043</v>
      </c>
      <c r="G11" s="5">
        <f t="shared" si="3"/>
        <v>0.43241935483870964</v>
      </c>
      <c r="H11" s="8">
        <v>40664</v>
      </c>
      <c r="I11" s="9">
        <v>6140.5193322939776</v>
      </c>
      <c r="J11" s="5">
        <f t="shared" si="4"/>
        <v>0.48265416370291586</v>
      </c>
      <c r="K11" s="10"/>
      <c r="L11" s="8">
        <v>40664</v>
      </c>
      <c r="M11" s="5">
        <f t="shared" si="5"/>
        <v>0.49537634408602155</v>
      </c>
      <c r="N11" s="5">
        <f t="shared" si="6"/>
        <v>0.50053763440860211</v>
      </c>
      <c r="O11" s="5">
        <f t="shared" si="7"/>
        <v>0.43241935483870964</v>
      </c>
      <c r="P11" s="5">
        <f t="shared" si="8"/>
        <v>0.4761111111111111</v>
      </c>
      <c r="Q11" s="5">
        <f t="shared" si="0"/>
        <v>0.48265416370291586</v>
      </c>
      <c r="S11">
        <v>0.318</v>
      </c>
      <c r="T11">
        <v>0.38700000000000001</v>
      </c>
      <c r="U11">
        <v>0.36399999999999999</v>
      </c>
      <c r="V11" s="5">
        <f t="shared" si="9"/>
        <v>0.35633333333333334</v>
      </c>
      <c r="W11" s="5"/>
      <c r="Y11" s="25"/>
    </row>
    <row r="12" spans="1:25" x14ac:dyDescent="0.3">
      <c r="A12">
        <v>30</v>
      </c>
      <c r="B12">
        <v>5595</v>
      </c>
      <c r="C12" s="5">
        <f t="shared" si="1"/>
        <v>0.31083333333333335</v>
      </c>
      <c r="D12" s="2">
        <v>6710</v>
      </c>
      <c r="E12" s="5">
        <f t="shared" si="2"/>
        <v>0.37277777777777771</v>
      </c>
      <c r="F12" s="19">
        <v>7661</v>
      </c>
      <c r="G12" s="5">
        <f t="shared" si="3"/>
        <v>0.42561111111111111</v>
      </c>
      <c r="H12" s="8">
        <v>40695</v>
      </c>
      <c r="I12" s="9">
        <v>7020.6190880001332</v>
      </c>
      <c r="J12" s="5">
        <f t="shared" si="4"/>
        <v>0.57022572189734666</v>
      </c>
      <c r="K12" s="10"/>
      <c r="L12" s="8">
        <v>40695</v>
      </c>
      <c r="M12" s="5">
        <f t="shared" si="5"/>
        <v>0.31083333333333335</v>
      </c>
      <c r="N12" s="5">
        <f t="shared" si="6"/>
        <v>0.37277777777777771</v>
      </c>
      <c r="O12" s="5">
        <f t="shared" si="7"/>
        <v>0.42561111111111111</v>
      </c>
      <c r="P12" s="5">
        <f t="shared" si="8"/>
        <v>0.3697407407407407</v>
      </c>
      <c r="Q12" s="5">
        <f t="shared" si="0"/>
        <v>0.57022572189734666</v>
      </c>
      <c r="S12">
        <v>0.21299999999999999</v>
      </c>
      <c r="T12">
        <v>0.27300000000000002</v>
      </c>
      <c r="U12">
        <v>0.26500000000000001</v>
      </c>
      <c r="V12" s="5">
        <f t="shared" si="9"/>
        <v>0.25033333333333335</v>
      </c>
      <c r="W12" s="5"/>
      <c r="Y12" s="25"/>
    </row>
    <row r="13" spans="1:25" x14ac:dyDescent="0.3">
      <c r="A13">
        <v>31</v>
      </c>
      <c r="B13">
        <v>5638</v>
      </c>
      <c r="C13" s="5">
        <f t="shared" si="1"/>
        <v>0.30311827956989251</v>
      </c>
      <c r="D13" s="2">
        <v>5583</v>
      </c>
      <c r="E13" s="5">
        <f t="shared" si="2"/>
        <v>0.30016129032258065</v>
      </c>
      <c r="F13" s="19">
        <v>6137</v>
      </c>
      <c r="G13" s="5">
        <f t="shared" si="3"/>
        <v>0.32994623655913979</v>
      </c>
      <c r="H13" s="8">
        <v>40725</v>
      </c>
      <c r="I13" s="9">
        <v>7121.1686167176977</v>
      </c>
      <c r="J13" s="5">
        <f t="shared" si="4"/>
        <v>0.55973468973760432</v>
      </c>
      <c r="K13" s="10"/>
      <c r="L13" s="8">
        <v>40725</v>
      </c>
      <c r="M13" s="5">
        <f t="shared" si="5"/>
        <v>0.30311827956989251</v>
      </c>
      <c r="N13" s="5">
        <f t="shared" si="6"/>
        <v>0.30016129032258065</v>
      </c>
      <c r="O13" s="5">
        <f t="shared" si="7"/>
        <v>0.32994623655913979</v>
      </c>
      <c r="P13" s="5">
        <f t="shared" si="8"/>
        <v>0.31107526881720432</v>
      </c>
      <c r="Q13" s="5">
        <f t="shared" si="0"/>
        <v>0.55973468973760432</v>
      </c>
      <c r="S13">
        <v>0.18</v>
      </c>
      <c r="T13">
        <v>0.16200000000000001</v>
      </c>
      <c r="U13">
        <v>0.16800000000000001</v>
      </c>
      <c r="V13" s="5">
        <f t="shared" si="9"/>
        <v>0.17</v>
      </c>
      <c r="W13" s="5"/>
      <c r="Y13" s="25"/>
    </row>
    <row r="14" spans="1:25" x14ac:dyDescent="0.3">
      <c r="A14">
        <v>31</v>
      </c>
      <c r="B14">
        <v>7397</v>
      </c>
      <c r="C14" s="5">
        <f t="shared" si="1"/>
        <v>0.39768817204301077</v>
      </c>
      <c r="D14" s="2">
        <v>6030</v>
      </c>
      <c r="E14" s="5">
        <f t="shared" si="2"/>
        <v>0.3241935483870968</v>
      </c>
      <c r="F14" s="19">
        <v>6059</v>
      </c>
      <c r="G14" s="5">
        <f t="shared" si="3"/>
        <v>0.325752688172043</v>
      </c>
      <c r="H14" s="8">
        <v>40756</v>
      </c>
      <c r="I14" s="9">
        <v>7205.6032521616571</v>
      </c>
      <c r="J14" s="5">
        <f t="shared" si="4"/>
        <v>0.56637138056983405</v>
      </c>
      <c r="K14" s="10"/>
      <c r="L14" s="8">
        <v>40756</v>
      </c>
      <c r="M14" s="5">
        <f t="shared" si="5"/>
        <v>0.39768817204301077</v>
      </c>
      <c r="N14" s="5">
        <f t="shared" si="6"/>
        <v>0.3241935483870968</v>
      </c>
      <c r="O14" s="5">
        <f t="shared" si="7"/>
        <v>0.325752688172043</v>
      </c>
      <c r="P14" s="5">
        <f t="shared" si="8"/>
        <v>0.34921146953405019</v>
      </c>
      <c r="Q14" s="5">
        <f t="shared" si="0"/>
        <v>0.56637138056983405</v>
      </c>
      <c r="S14">
        <v>0.22700000000000001</v>
      </c>
      <c r="T14">
        <v>0.151</v>
      </c>
      <c r="U14">
        <v>0.186</v>
      </c>
      <c r="V14" s="5">
        <f t="shared" si="9"/>
        <v>0.18800000000000003</v>
      </c>
      <c r="W14" s="5"/>
      <c r="Y14" s="25"/>
    </row>
    <row r="15" spans="1:25" x14ac:dyDescent="0.3">
      <c r="A15">
        <v>30</v>
      </c>
      <c r="B15">
        <v>8144</v>
      </c>
      <c r="C15" s="5">
        <f t="shared" si="1"/>
        <v>0.45244444444444443</v>
      </c>
      <c r="D15" s="2">
        <v>6473</v>
      </c>
      <c r="E15" s="5">
        <f t="shared" si="2"/>
        <v>0.3596111111111111</v>
      </c>
      <c r="F15" s="19">
        <v>6254</v>
      </c>
      <c r="G15" s="5">
        <f t="shared" si="3"/>
        <v>0.34744444444444444</v>
      </c>
      <c r="H15" s="8">
        <v>40787</v>
      </c>
      <c r="I15" s="9">
        <v>5387.7388025794116</v>
      </c>
      <c r="J15" s="5">
        <f t="shared" si="4"/>
        <v>0.43760061749345441</v>
      </c>
      <c r="K15" s="10"/>
      <c r="L15" s="8">
        <v>40787</v>
      </c>
      <c r="M15" s="5">
        <f t="shared" si="5"/>
        <v>0.45244444444444443</v>
      </c>
      <c r="N15" s="5">
        <f t="shared" si="6"/>
        <v>0.3596111111111111</v>
      </c>
      <c r="O15" s="5">
        <f t="shared" si="7"/>
        <v>0.34744444444444444</v>
      </c>
      <c r="P15" s="5">
        <f t="shared" si="8"/>
        <v>0.38650000000000001</v>
      </c>
      <c r="Q15" s="5">
        <f t="shared" si="0"/>
        <v>0.43760061749345441</v>
      </c>
      <c r="S15">
        <v>0.27</v>
      </c>
      <c r="T15">
        <v>0.19600000000000001</v>
      </c>
      <c r="U15">
        <v>0.23</v>
      </c>
      <c r="V15" s="5">
        <f t="shared" si="9"/>
        <v>0.23200000000000001</v>
      </c>
      <c r="W15" s="5"/>
      <c r="Y15" s="25"/>
    </row>
    <row r="16" spans="1:25" x14ac:dyDescent="0.3">
      <c r="A16">
        <v>31</v>
      </c>
      <c r="B16">
        <v>8245</v>
      </c>
      <c r="C16" s="5">
        <f t="shared" si="1"/>
        <v>0.44327956989247302</v>
      </c>
      <c r="D16" s="2">
        <v>9318</v>
      </c>
      <c r="E16" s="5">
        <f t="shared" si="2"/>
        <v>0.50096774193548388</v>
      </c>
      <c r="F16" s="19">
        <v>8244</v>
      </c>
      <c r="G16" s="5">
        <f t="shared" si="3"/>
        <v>0.44322580645161286</v>
      </c>
      <c r="H16" s="8">
        <v>40817</v>
      </c>
      <c r="I16" s="9">
        <v>4574.3287116137399</v>
      </c>
      <c r="J16" s="5">
        <f t="shared" si="4"/>
        <v>0.35954919760530557</v>
      </c>
      <c r="K16" s="10"/>
      <c r="L16" s="8">
        <v>40817</v>
      </c>
      <c r="M16" s="5">
        <f t="shared" si="5"/>
        <v>0.44327956989247302</v>
      </c>
      <c r="N16" s="5">
        <f t="shared" si="6"/>
        <v>0.50096774193548388</v>
      </c>
      <c r="O16" s="5">
        <f t="shared" si="7"/>
        <v>0.44322580645161286</v>
      </c>
      <c r="P16" s="5">
        <f t="shared" si="8"/>
        <v>0.4624910394265232</v>
      </c>
      <c r="Q16" s="5">
        <f t="shared" si="0"/>
        <v>0.35954919760530557</v>
      </c>
      <c r="S16">
        <v>0.29399999999999998</v>
      </c>
      <c r="T16">
        <v>0.32700000000000001</v>
      </c>
      <c r="V16" s="5">
        <f t="shared" si="9"/>
        <v>0.3105</v>
      </c>
      <c r="W16" s="5"/>
      <c r="Y16" s="25"/>
    </row>
    <row r="17" spans="1:34" x14ac:dyDescent="0.3">
      <c r="A17">
        <v>30</v>
      </c>
      <c r="B17">
        <v>7318</v>
      </c>
      <c r="C17" s="5">
        <f t="shared" si="1"/>
        <v>0.40655555555555556</v>
      </c>
      <c r="D17" s="2">
        <v>9890</v>
      </c>
      <c r="E17" s="5">
        <f t="shared" si="2"/>
        <v>0.54944444444444451</v>
      </c>
      <c r="F17" s="20">
        <v>0</v>
      </c>
      <c r="G17" s="5">
        <f t="shared" si="3"/>
        <v>0</v>
      </c>
      <c r="H17" s="8">
        <v>40848</v>
      </c>
      <c r="I17" s="9">
        <v>5213.4631718165219</v>
      </c>
      <c r="J17" s="5">
        <f t="shared" si="4"/>
        <v>0.42344567672323924</v>
      </c>
      <c r="K17" s="10"/>
      <c r="L17" s="8">
        <v>40848</v>
      </c>
      <c r="M17" s="5">
        <f t="shared" si="5"/>
        <v>0.40655555555555556</v>
      </c>
      <c r="N17" s="5">
        <f t="shared" si="6"/>
        <v>0.54944444444444451</v>
      </c>
      <c r="O17" s="5"/>
      <c r="P17" s="5">
        <f t="shared" si="8"/>
        <v>0.47800000000000004</v>
      </c>
      <c r="Q17" s="5">
        <f t="shared" si="0"/>
        <v>0.42344567672323924</v>
      </c>
      <c r="S17">
        <v>0.36899999999999999</v>
      </c>
      <c r="T17">
        <v>0.41</v>
      </c>
      <c r="V17" s="5">
        <f t="shared" si="9"/>
        <v>0.38949999999999996</v>
      </c>
      <c r="W17" s="5"/>
      <c r="Y17" s="25"/>
    </row>
    <row r="18" spans="1:34" x14ac:dyDescent="0.3">
      <c r="A18">
        <v>31</v>
      </c>
      <c r="B18">
        <v>6240</v>
      </c>
      <c r="C18" s="5">
        <f t="shared" si="1"/>
        <v>0.3354838709677419</v>
      </c>
      <c r="D18" s="2">
        <v>9404</v>
      </c>
      <c r="E18" s="5">
        <f t="shared" si="2"/>
        <v>0.50559139784946239</v>
      </c>
      <c r="F18" s="20">
        <v>0</v>
      </c>
      <c r="G18" s="5">
        <f t="shared" si="3"/>
        <v>0</v>
      </c>
      <c r="H18" s="11">
        <v>40878</v>
      </c>
      <c r="I18" s="12">
        <v>6564.2769466383588</v>
      </c>
      <c r="J18" s="34">
        <f t="shared" si="4"/>
        <v>0.51596215703313508</v>
      </c>
      <c r="K18" s="13"/>
      <c r="L18" s="11">
        <v>40878</v>
      </c>
      <c r="M18" s="5">
        <f t="shared" si="5"/>
        <v>0.3354838709677419</v>
      </c>
      <c r="N18" s="5">
        <f t="shared" si="6"/>
        <v>0.50559139784946239</v>
      </c>
      <c r="O18" s="5"/>
      <c r="P18" s="5">
        <f t="shared" si="8"/>
        <v>0.42053763440860215</v>
      </c>
      <c r="Q18" s="5">
        <f t="shared" si="0"/>
        <v>0.51596215703313508</v>
      </c>
      <c r="S18">
        <v>0.29099999999999998</v>
      </c>
      <c r="T18">
        <v>0.34899999999999998</v>
      </c>
      <c r="V18" s="5">
        <f t="shared" si="9"/>
        <v>0.31999999999999995</v>
      </c>
      <c r="W18" s="5"/>
      <c r="Y18" s="25"/>
    </row>
    <row r="19" spans="1:34" x14ac:dyDescent="0.3">
      <c r="B19">
        <f>SUM(B7:B18)</f>
        <v>82443</v>
      </c>
      <c r="C19" s="5">
        <f>B19/8760/C4</f>
        <v>0.37645205479452054</v>
      </c>
      <c r="D19">
        <f>SUM(D7:D18)</f>
        <v>96833</v>
      </c>
      <c r="E19" s="5">
        <f>D19/8760/E4</f>
        <v>0.44215981735159815</v>
      </c>
      <c r="F19">
        <f>SUM(F7:F18)</f>
        <v>80204</v>
      </c>
      <c r="G19" s="5">
        <f>F19/E4/(8760-720-744)</f>
        <v>0.43971491228070175</v>
      </c>
      <c r="H19" s="14" t="s">
        <v>0</v>
      </c>
      <c r="I19" s="9">
        <v>76651.678088850284</v>
      </c>
      <c r="J19" s="5">
        <f>I19/8760/J4</f>
        <v>0.51170710892714266</v>
      </c>
      <c r="K19" s="9"/>
      <c r="L19" s="9"/>
      <c r="M19" s="5">
        <f>AVERAGE(M7:M18)</f>
        <v>0.37572524108209587</v>
      </c>
      <c r="N19" s="5">
        <f>AVERAGE(N7:N18)</f>
        <v>0.44307263398190816</v>
      </c>
      <c r="O19" s="5">
        <f>AVERAGE(O7:O18)</f>
        <v>0.43969415002560164</v>
      </c>
      <c r="P19" s="5">
        <f>AVERAGE(P7:P18)</f>
        <v>0.42002926765090737</v>
      </c>
      <c r="Q19" s="5">
        <f t="shared" si="0"/>
        <v>0.51170710892714266</v>
      </c>
      <c r="R19" s="21"/>
      <c r="V19" s="5">
        <f>AVERAGE(V7:V18)</f>
        <v>0.3008055555555556</v>
      </c>
      <c r="W19" s="5"/>
    </row>
    <row r="20" spans="1:34" ht="1.5" customHeight="1" x14ac:dyDescent="0.3">
      <c r="B20">
        <f>SUM(B7:B18)</f>
        <v>82443</v>
      </c>
      <c r="D20">
        <f>SUM(D7:D18)</f>
        <v>96833</v>
      </c>
    </row>
    <row r="22" spans="1:34" x14ac:dyDescent="0.3">
      <c r="V22" s="26"/>
      <c r="W22" s="26"/>
      <c r="X22" s="26"/>
      <c r="Y22" s="26"/>
      <c r="Z22" s="26"/>
      <c r="AA22" s="26"/>
      <c r="AB22" s="26"/>
      <c r="AC22" s="26"/>
      <c r="AD22" s="26"/>
      <c r="AE22" s="36"/>
      <c r="AF22" s="36"/>
      <c r="AG22" s="26"/>
      <c r="AH22" s="26"/>
    </row>
    <row r="23" spans="1:34" x14ac:dyDescent="0.3">
      <c r="V23" s="27"/>
      <c r="W23" s="27"/>
      <c r="X23" s="27"/>
      <c r="Y23" s="27"/>
      <c r="Z23" s="27"/>
      <c r="AA23" s="27"/>
      <c r="AB23" s="27"/>
      <c r="AC23" s="27"/>
      <c r="AD23" s="27"/>
      <c r="AE23" s="37"/>
      <c r="AF23" s="37"/>
      <c r="AG23" s="27"/>
      <c r="AH23" s="27"/>
    </row>
    <row r="24" spans="1:34" x14ac:dyDescent="0.3">
      <c r="V24" s="27"/>
      <c r="W24" s="27"/>
      <c r="X24" s="27"/>
      <c r="Y24" s="27"/>
      <c r="Z24" s="27"/>
      <c r="AA24" s="27"/>
      <c r="AB24" s="27"/>
      <c r="AC24" s="27"/>
      <c r="AD24" s="27"/>
      <c r="AE24" s="37"/>
      <c r="AF24" s="37"/>
      <c r="AG24" s="28"/>
      <c r="AH24" s="28"/>
    </row>
    <row r="27" spans="1:34" x14ac:dyDescent="0.3"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4" x14ac:dyDescent="0.3"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35"/>
      <c r="AD28" s="35"/>
      <c r="AE28" s="23"/>
      <c r="AF28" s="24"/>
    </row>
    <row r="29" spans="1:34" x14ac:dyDescent="0.3"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4"/>
      <c r="AD29" s="24"/>
      <c r="AE29" s="24"/>
      <c r="AF29" s="24"/>
    </row>
    <row r="30" spans="1:34" x14ac:dyDescent="0.3"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4" x14ac:dyDescent="0.3"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44" spans="2:47" x14ac:dyDescent="0.3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</row>
    <row r="45" spans="2:47" x14ac:dyDescent="0.3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</row>
    <row r="46" spans="2:47" ht="15.75" customHeight="1" x14ac:dyDescent="0.3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31"/>
      <c r="Q46" s="24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24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24"/>
    </row>
    <row r="47" spans="2:47" ht="15.75" customHeight="1" x14ac:dyDescent="0.3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33"/>
      <c r="Q47" s="24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24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24"/>
    </row>
    <row r="48" spans="2:47" ht="15.75" customHeight="1" x14ac:dyDescent="0.3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33"/>
      <c r="Q48" s="24"/>
      <c r="R48" s="29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8"/>
      <c r="AD48" s="38"/>
      <c r="AE48" s="29"/>
      <c r="AF48" s="24"/>
      <c r="AG48" s="29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8"/>
      <c r="AS48" s="38"/>
      <c r="AT48" s="29"/>
      <c r="AU48" s="24"/>
    </row>
    <row r="49" spans="2:47" ht="15.75" customHeight="1" x14ac:dyDescent="0.3"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8"/>
      <c r="N49" s="38"/>
      <c r="O49" s="29"/>
      <c r="P49" s="29"/>
      <c r="Q49" s="24"/>
      <c r="R49" s="29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35"/>
      <c r="AD49" s="35"/>
      <c r="AE49" s="23"/>
      <c r="AF49" s="24"/>
      <c r="AG49" s="29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35"/>
      <c r="AS49" s="35"/>
      <c r="AT49" s="23"/>
      <c r="AU49" s="24"/>
    </row>
    <row r="50" spans="2:47" ht="15.6" x14ac:dyDescent="0.3">
      <c r="B50" s="29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41"/>
      <c r="N50" s="41"/>
      <c r="O50" s="22"/>
      <c r="P50" s="22"/>
      <c r="Q50" s="24"/>
      <c r="R50" s="29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35"/>
      <c r="AD50" s="35"/>
      <c r="AE50" s="23"/>
      <c r="AF50" s="24"/>
      <c r="AG50" s="29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35"/>
      <c r="AS50" s="35"/>
      <c r="AT50" s="23"/>
      <c r="AU50" s="24"/>
    </row>
    <row r="51" spans="2:47" ht="15.6" x14ac:dyDescent="0.3">
      <c r="B51" s="29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41"/>
      <c r="N51" s="41"/>
      <c r="O51" s="22"/>
      <c r="P51" s="22"/>
      <c r="Q51" s="24"/>
      <c r="R51" s="29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35"/>
      <c r="AD51" s="35"/>
      <c r="AE51" s="23"/>
      <c r="AF51" s="24"/>
      <c r="AG51" s="29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35"/>
      <c r="AS51" s="35"/>
      <c r="AT51" s="23"/>
      <c r="AU51" s="24"/>
    </row>
    <row r="52" spans="2:47" ht="15.6" x14ac:dyDescent="0.3">
      <c r="B52" s="29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41"/>
      <c r="N52" s="41"/>
      <c r="O52" s="22"/>
      <c r="P52" s="22"/>
      <c r="Q52" s="24"/>
      <c r="R52" s="29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35"/>
      <c r="AD52" s="35"/>
      <c r="AE52" s="23"/>
      <c r="AF52" s="24"/>
      <c r="AG52" s="29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35"/>
      <c r="AS52" s="35"/>
      <c r="AT52" s="23"/>
      <c r="AU52" s="24"/>
    </row>
    <row r="53" spans="2:47" ht="15.6" x14ac:dyDescent="0.3">
      <c r="B53" s="29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41"/>
      <c r="N53" s="41"/>
      <c r="O53" s="22"/>
      <c r="P53" s="22"/>
      <c r="Q53" s="24"/>
      <c r="R53" s="29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35"/>
      <c r="AD53" s="35"/>
      <c r="AE53" s="23"/>
      <c r="AF53" s="24"/>
      <c r="AG53" s="29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35"/>
      <c r="AS53" s="35"/>
      <c r="AT53" s="23"/>
      <c r="AU53" s="24"/>
    </row>
    <row r="54" spans="2:47" ht="15.6" x14ac:dyDescent="0.3">
      <c r="B54" s="29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41"/>
      <c r="N54" s="41"/>
      <c r="O54" s="22"/>
      <c r="P54" s="22"/>
      <c r="Q54" s="24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24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24"/>
    </row>
    <row r="55" spans="2:47" ht="15.75" customHeight="1" x14ac:dyDescent="0.3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29"/>
      <c r="Q55" s="24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24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24"/>
    </row>
    <row r="56" spans="2:47" ht="15.75" customHeight="1" x14ac:dyDescent="0.3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33"/>
      <c r="Q56" s="24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24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24"/>
    </row>
    <row r="57" spans="2:47" ht="15.75" customHeight="1" x14ac:dyDescent="0.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33"/>
      <c r="Q57" s="24"/>
      <c r="R57" s="29"/>
      <c r="S57" s="30"/>
      <c r="T57" s="30"/>
      <c r="U57" s="30"/>
      <c r="V57" s="30"/>
      <c r="W57" s="30"/>
      <c r="X57" s="30"/>
      <c r="Y57" s="30"/>
      <c r="Z57" s="30"/>
      <c r="AA57" s="30"/>
      <c r="AB57" s="38"/>
      <c r="AC57" s="38"/>
      <c r="AD57" s="30"/>
      <c r="AE57" s="29"/>
      <c r="AF57" s="24"/>
      <c r="AG57" s="29"/>
      <c r="AH57" s="30"/>
      <c r="AI57" s="30"/>
      <c r="AJ57" s="30"/>
      <c r="AK57" s="30"/>
      <c r="AL57" s="30"/>
      <c r="AM57" s="30"/>
      <c r="AN57" s="30"/>
      <c r="AO57" s="30"/>
      <c r="AP57" s="30"/>
      <c r="AQ57" s="38"/>
      <c r="AR57" s="38"/>
      <c r="AS57" s="30"/>
      <c r="AT57" s="29"/>
      <c r="AU57" s="24"/>
    </row>
    <row r="58" spans="2:47" ht="15.75" customHeight="1" x14ac:dyDescent="0.3"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8"/>
      <c r="M58" s="38"/>
      <c r="N58" s="30"/>
      <c r="O58" s="29"/>
      <c r="P58" s="29"/>
      <c r="Q58" s="24"/>
      <c r="R58" s="29"/>
      <c r="S58" s="23"/>
      <c r="T58" s="23"/>
      <c r="U58" s="23"/>
      <c r="V58" s="23"/>
      <c r="W58" s="23"/>
      <c r="X58" s="23"/>
      <c r="Y58" s="23"/>
      <c r="Z58" s="23"/>
      <c r="AA58" s="23"/>
      <c r="AB58" s="35"/>
      <c r="AC58" s="35"/>
      <c r="AD58" s="23"/>
      <c r="AE58" s="23"/>
      <c r="AF58" s="24"/>
      <c r="AG58" s="29"/>
      <c r="AH58" s="23"/>
      <c r="AI58" s="23"/>
      <c r="AJ58" s="23"/>
      <c r="AK58" s="23"/>
      <c r="AL58" s="23"/>
      <c r="AM58" s="23"/>
      <c r="AN58" s="23"/>
      <c r="AO58" s="23"/>
      <c r="AP58" s="23"/>
      <c r="AQ58" s="35"/>
      <c r="AR58" s="35"/>
      <c r="AS58" s="23"/>
      <c r="AT58" s="23"/>
      <c r="AU58" s="24"/>
    </row>
    <row r="59" spans="2:47" ht="15.6" x14ac:dyDescent="0.3">
      <c r="B59" s="29"/>
      <c r="C59" s="22"/>
      <c r="D59" s="22"/>
      <c r="E59" s="22"/>
      <c r="F59" s="22"/>
      <c r="G59" s="22"/>
      <c r="H59" s="22"/>
      <c r="I59" s="22"/>
      <c r="J59" s="22"/>
      <c r="K59" s="22"/>
      <c r="L59" s="41"/>
      <c r="M59" s="41"/>
      <c r="N59" s="22"/>
      <c r="O59" s="22"/>
      <c r="P59" s="22"/>
      <c r="Q59" s="24"/>
      <c r="R59" s="29"/>
      <c r="S59" s="23"/>
      <c r="T59" s="23"/>
      <c r="U59" s="23"/>
      <c r="V59" s="23"/>
      <c r="W59" s="23"/>
      <c r="X59" s="23"/>
      <c r="Y59" s="23"/>
      <c r="Z59" s="23"/>
      <c r="AA59" s="23"/>
      <c r="AB59" s="35"/>
      <c r="AC59" s="35"/>
      <c r="AD59" s="23"/>
      <c r="AE59" s="23"/>
      <c r="AF59" s="24"/>
      <c r="AG59" s="29"/>
      <c r="AH59" s="23"/>
      <c r="AI59" s="23"/>
      <c r="AJ59" s="23"/>
      <c r="AK59" s="23"/>
      <c r="AL59" s="23"/>
      <c r="AM59" s="23"/>
      <c r="AN59" s="23"/>
      <c r="AO59" s="23"/>
      <c r="AP59" s="23"/>
      <c r="AQ59" s="35"/>
      <c r="AR59" s="35"/>
      <c r="AS59" s="23"/>
      <c r="AT59" s="23"/>
      <c r="AU59" s="24"/>
    </row>
    <row r="60" spans="2:47" ht="15.6" x14ac:dyDescent="0.3">
      <c r="B60" s="29"/>
      <c r="C60" s="22"/>
      <c r="D60" s="22"/>
      <c r="E60" s="22"/>
      <c r="F60" s="22"/>
      <c r="G60" s="22"/>
      <c r="H60" s="22"/>
      <c r="I60" s="22"/>
      <c r="J60" s="22"/>
      <c r="K60" s="22"/>
      <c r="L60" s="41"/>
      <c r="M60" s="41"/>
      <c r="N60" s="22"/>
      <c r="O60" s="22"/>
      <c r="P60" s="22"/>
      <c r="Q60" s="24"/>
      <c r="R60" s="29"/>
      <c r="S60" s="23"/>
      <c r="T60" s="23"/>
      <c r="U60" s="23"/>
      <c r="V60" s="23"/>
      <c r="W60" s="23"/>
      <c r="X60" s="23"/>
      <c r="Y60" s="23"/>
      <c r="Z60" s="23"/>
      <c r="AA60" s="23"/>
      <c r="AB60" s="35"/>
      <c r="AC60" s="35"/>
      <c r="AD60" s="23"/>
      <c r="AE60" s="23"/>
      <c r="AF60" s="24"/>
      <c r="AG60" s="29"/>
      <c r="AH60" s="23"/>
      <c r="AI60" s="23"/>
      <c r="AJ60" s="23"/>
      <c r="AK60" s="23"/>
      <c r="AL60" s="23"/>
      <c r="AM60" s="23"/>
      <c r="AN60" s="23"/>
      <c r="AO60" s="23"/>
      <c r="AP60" s="23"/>
      <c r="AQ60" s="35"/>
      <c r="AR60" s="35"/>
      <c r="AS60" s="23"/>
      <c r="AT60" s="23"/>
      <c r="AU60" s="24"/>
    </row>
    <row r="61" spans="2:47" ht="15.6" x14ac:dyDescent="0.3">
      <c r="B61" s="29"/>
      <c r="C61" s="22"/>
      <c r="D61" s="22"/>
      <c r="E61" s="22"/>
      <c r="F61" s="22"/>
      <c r="G61" s="22"/>
      <c r="H61" s="22"/>
      <c r="I61" s="22"/>
      <c r="J61" s="22"/>
      <c r="K61" s="22"/>
      <c r="L61" s="41"/>
      <c r="M61" s="41"/>
      <c r="N61" s="22"/>
      <c r="O61" s="22"/>
      <c r="P61" s="22"/>
      <c r="Q61" s="24"/>
      <c r="R61" s="29"/>
      <c r="S61" s="23"/>
      <c r="T61" s="23"/>
      <c r="U61" s="23"/>
      <c r="V61" s="23"/>
      <c r="W61" s="23"/>
      <c r="X61" s="23"/>
      <c r="Y61" s="23"/>
      <c r="Z61" s="23"/>
      <c r="AA61" s="23"/>
      <c r="AB61" s="35"/>
      <c r="AC61" s="35"/>
      <c r="AD61" s="23"/>
      <c r="AE61" s="23"/>
      <c r="AF61" s="24"/>
      <c r="AG61" s="29"/>
      <c r="AH61" s="23"/>
      <c r="AI61" s="23"/>
      <c r="AJ61" s="23"/>
      <c r="AK61" s="23"/>
      <c r="AL61" s="23"/>
      <c r="AM61" s="23"/>
      <c r="AN61" s="23"/>
      <c r="AO61" s="23"/>
      <c r="AP61" s="23"/>
      <c r="AQ61" s="35"/>
      <c r="AR61" s="35"/>
      <c r="AS61" s="23"/>
      <c r="AT61" s="23"/>
      <c r="AU61" s="24"/>
    </row>
    <row r="62" spans="2:47" ht="15.6" x14ac:dyDescent="0.3">
      <c r="B62" s="29"/>
      <c r="C62" s="22"/>
      <c r="D62" s="22"/>
      <c r="E62" s="22"/>
      <c r="F62" s="22"/>
      <c r="G62" s="22"/>
      <c r="H62" s="22"/>
      <c r="I62" s="22"/>
      <c r="J62" s="22"/>
      <c r="K62" s="22"/>
      <c r="L62" s="41"/>
      <c r="M62" s="41"/>
      <c r="N62" s="22"/>
      <c r="O62" s="22"/>
      <c r="P62" s="22"/>
      <c r="Q62" s="24"/>
      <c r="R62" s="29"/>
      <c r="S62" s="23"/>
      <c r="T62" s="23"/>
      <c r="U62" s="23"/>
      <c r="V62" s="23"/>
      <c r="W62" s="23"/>
      <c r="X62" s="23"/>
      <c r="Y62" s="23"/>
      <c r="Z62" s="23"/>
      <c r="AA62" s="23"/>
      <c r="AB62" s="35"/>
      <c r="AC62" s="35"/>
      <c r="AD62" s="23"/>
      <c r="AE62" s="23"/>
      <c r="AF62" s="24"/>
      <c r="AG62" s="29"/>
      <c r="AH62" s="23"/>
      <c r="AI62" s="23"/>
      <c r="AJ62" s="23"/>
      <c r="AK62" s="23"/>
      <c r="AL62" s="23"/>
      <c r="AM62" s="23"/>
      <c r="AN62" s="23"/>
      <c r="AO62" s="23"/>
      <c r="AP62" s="23"/>
      <c r="AQ62" s="35"/>
      <c r="AR62" s="35"/>
      <c r="AS62" s="23"/>
      <c r="AT62" s="23"/>
      <c r="AU62" s="24"/>
    </row>
    <row r="63" spans="2:47" ht="15.6" x14ac:dyDescent="0.3">
      <c r="B63" s="29"/>
      <c r="C63" s="22"/>
      <c r="D63" s="22"/>
      <c r="E63" s="22"/>
      <c r="F63" s="22"/>
      <c r="G63" s="22"/>
      <c r="H63" s="22"/>
      <c r="I63" s="22"/>
      <c r="J63" s="22"/>
      <c r="K63" s="22"/>
      <c r="L63" s="41"/>
      <c r="M63" s="41"/>
      <c r="N63" s="22"/>
      <c r="O63" s="22"/>
      <c r="P63" s="22"/>
      <c r="Q63" s="24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</row>
    <row r="64" spans="2:47" x14ac:dyDescent="0.3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</row>
    <row r="65" spans="2:47" x14ac:dyDescent="0.3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32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</row>
  </sheetData>
  <mergeCells count="56">
    <mergeCell ref="M51:N51"/>
    <mergeCell ref="B46:O46"/>
    <mergeCell ref="B47:O47"/>
    <mergeCell ref="B48:O48"/>
    <mergeCell ref="M49:N49"/>
    <mergeCell ref="M50:N50"/>
    <mergeCell ref="L63:M63"/>
    <mergeCell ref="M52:N52"/>
    <mergeCell ref="M53:N53"/>
    <mergeCell ref="M54:N54"/>
    <mergeCell ref="B55:O55"/>
    <mergeCell ref="B56:O56"/>
    <mergeCell ref="B57:O57"/>
    <mergeCell ref="L58:M58"/>
    <mergeCell ref="L59:M59"/>
    <mergeCell ref="L60:M60"/>
    <mergeCell ref="L61:M61"/>
    <mergeCell ref="L62:M62"/>
    <mergeCell ref="AB57:AC57"/>
    <mergeCell ref="R46:AE46"/>
    <mergeCell ref="R47:AE47"/>
    <mergeCell ref="AC48:AD48"/>
    <mergeCell ref="AC49:AD49"/>
    <mergeCell ref="AC50:AD50"/>
    <mergeCell ref="AC51:AD51"/>
    <mergeCell ref="AC52:AD52"/>
    <mergeCell ref="AC53:AD53"/>
    <mergeCell ref="R54:AE54"/>
    <mergeCell ref="R55:AE55"/>
    <mergeCell ref="R56:AE56"/>
    <mergeCell ref="AB58:AC58"/>
    <mergeCell ref="AB59:AC59"/>
    <mergeCell ref="AB60:AC60"/>
    <mergeCell ref="AB61:AC61"/>
    <mergeCell ref="AB62:AC62"/>
    <mergeCell ref="AQ58:AR58"/>
    <mergeCell ref="AQ59:AR59"/>
    <mergeCell ref="AQ60:AR60"/>
    <mergeCell ref="AQ61:AR61"/>
    <mergeCell ref="AQ62:AR62"/>
    <mergeCell ref="AC28:AD28"/>
    <mergeCell ref="AE22:AF22"/>
    <mergeCell ref="AE23:AF23"/>
    <mergeCell ref="AE24:AF24"/>
    <mergeCell ref="AQ57:AR57"/>
    <mergeCell ref="AR51:AS51"/>
    <mergeCell ref="AR52:AS52"/>
    <mergeCell ref="AR53:AS53"/>
    <mergeCell ref="AG54:AT54"/>
    <mergeCell ref="AG55:AT55"/>
    <mergeCell ref="AG56:AT56"/>
    <mergeCell ref="AG46:AT46"/>
    <mergeCell ref="AG47:AT47"/>
    <mergeCell ref="AR48:AS48"/>
    <mergeCell ref="AR49:AS49"/>
    <mergeCell ref="AR50:AS5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09000333</dc:creator>
  <cp:lastModifiedBy>Douglas, Tina  (PUC)</cp:lastModifiedBy>
  <dcterms:created xsi:type="dcterms:W3CDTF">2012-10-25T13:03:08Z</dcterms:created>
  <dcterms:modified xsi:type="dcterms:W3CDTF">2012-11-29T13:42:06Z</dcterms:modified>
</cp:coreProperties>
</file>