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ENERAL\Miscellaneous Filings\Misc. Filings 2017\Avoided Cost Rates\SD\Data Request\"/>
    </mc:Choice>
  </mc:AlternateContent>
  <bookViews>
    <workbookView xWindow="570" yWindow="435" windowWidth="9720" windowHeight="7200" tabRatio="741" activeTab="1" xr2:uid="{00000000-000D-0000-FFFF-FFFF00000000}"/>
  </bookViews>
  <sheets>
    <sheet name="Attachment A Page 1" sheetId="20" r:id="rId1"/>
    <sheet name="Attachment A Page 2" sheetId="19" r:id="rId2"/>
  </sheets>
  <definedNames>
    <definedName name="_xlnm.Print_Area" localSheetId="0">'Attachment A Page 1'!$A$1:$H$32</definedName>
    <definedName name="_xlnm.Print_Area" localSheetId="1">'Attachment A Page 2'!$B$1:$G$21</definedName>
  </definedNames>
  <calcPr calcId="171027" calcOnSave="0"/>
</workbook>
</file>

<file path=xl/calcChain.xml><?xml version="1.0" encoding="utf-8"?>
<calcChain xmlns="http://schemas.openxmlformats.org/spreadsheetml/2006/main">
  <c r="D11" i="19" l="1"/>
  <c r="B29" i="20" l="1"/>
  <c r="F24" i="20"/>
  <c r="D24" i="20"/>
  <c r="H22" i="20"/>
  <c r="H21" i="20"/>
  <c r="H20" i="20"/>
  <c r="H15" i="20"/>
  <c r="H14" i="20"/>
  <c r="H13" i="20"/>
  <c r="H12" i="20"/>
  <c r="H11" i="20"/>
  <c r="H24" i="20" s="1"/>
  <c r="B4" i="19" l="1"/>
</calcChain>
</file>

<file path=xl/sharedStrings.xml><?xml version="1.0" encoding="utf-8"?>
<sst xmlns="http://schemas.openxmlformats.org/spreadsheetml/2006/main" count="47" uniqueCount="42">
  <si>
    <t xml:space="preserve">                                    Lambda                                   </t>
  </si>
  <si>
    <t>Month</t>
  </si>
  <si>
    <t>Total</t>
  </si>
  <si>
    <t>$/MWh</t>
  </si>
  <si>
    <t>July</t>
  </si>
  <si>
    <t>May</t>
  </si>
  <si>
    <t>June</t>
  </si>
  <si>
    <t>Average</t>
  </si>
  <si>
    <t>Rate 96</t>
  </si>
  <si>
    <t>On-Peak</t>
  </si>
  <si>
    <t>Off-Peak</t>
  </si>
  <si>
    <t>Monthly Capacity Payments:</t>
  </si>
  <si>
    <t xml:space="preserve"> $/kW-Month</t>
  </si>
  <si>
    <t>Montana-Dakota Utilities Co.</t>
  </si>
  <si>
    <t>Capital cost of combustion turbine</t>
  </si>
  <si>
    <t>Escalation rate</t>
  </si>
  <si>
    <t xml:space="preserve">Levelized Fixed Charge </t>
  </si>
  <si>
    <t>1/</t>
  </si>
  <si>
    <t>Electric Utility - South Dakota</t>
  </si>
  <si>
    <t>Lambda and Capacity Costs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</si>
  <si>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</si>
  <si>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</si>
  <si>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</si>
  <si>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</si>
  <si>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</si>
  <si>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</si>
  <si>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</si>
  <si>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</si>
  <si>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</si>
  <si>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 combustion turbine)</t>
  </si>
  <si>
    <t>(Cost of an installed peaking</t>
  </si>
  <si>
    <t>Calculation of Capacity Payments</t>
  </si>
  <si>
    <t>Monthly Capacity Payments</t>
  </si>
  <si>
    <t>2018</t>
  </si>
  <si>
    <t xml:space="preserve">  1/</t>
  </si>
  <si>
    <t xml:space="preserve">  2/</t>
  </si>
  <si>
    <t>2/</t>
  </si>
  <si>
    <t xml:space="preserve"> $/kW-Month 3/</t>
  </si>
  <si>
    <t>Cost of combustion turbine based on Heskett III Station in 2015 dollars of $816 escalated at a rate of 3.5% per year to 2018.</t>
  </si>
  <si>
    <t>3/</t>
  </si>
  <si>
    <t>See Attachment A pages 2-5.</t>
  </si>
  <si>
    <t>Rate 96 Capacity Payment formula: = $816 x 1.035^(2018-2015)  x .04588 /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</si>
</sst>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0.00_)"/>
    <numFmt numFmtId="165" formatCode="General_)"/>
    <numFmt numFmtId="166" formatCode="0.000_)"/>
    <numFmt numFmtId="167" formatCode="&quot;$&quot;#,##0.000_);[Red]\(&quot;$&quot;#,##0.000\)"/>
    <numFmt numFmtId="168" formatCode="0.000%"/>
    <numFmt numFmtId="169" formatCode="&quot;$&quot;#,##0.000"/>
    <numFmt numFmtId="170" formatCode="#,##0.000_);[Red]\(#,##0.000\)"/>
    <numFmt numFmtId="171" formatCode="0.0%"/>
  </numFmts>
  <fonts count="6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165" fontId="0" fillId="0" borderId="0"/>
    <xf numFmtId="43" fontId="2" fillId="0" borderId="0" applyFont="0" applyFill="0" applyBorder="0" applyAlignment="0" applyProtection="0"/>
    <xf numFmtId="0" fontId="2" fillId="0" borderId="0"/>
    <xf numFmtId="0" fontId="5" fillId="0" borderId="0"/>
    <xf numFmtId="165" fontId="4" fillId="0" borderId="0"/>
    <xf numFmtId="0" fontId="1" fillId="0" borderId="0"/>
    <xf numFmtId="3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165" fontId="0" fillId="0" borderId="0" xfId="0"/>
    <xf numFmtId="165" fontId="2" fillId="0" borderId="0" xfId="0" applyFont="1" applyBorder="1"/>
    <xf numFmtId="165" fontId="2" fillId="0" borderId="1" xfId="0" applyFont="1" applyBorder="1" applyAlignment="1">
      <alignment horizontal="centerContinuous"/>
    </xf>
    <xf numFmtId="165" fontId="2" fillId="0" borderId="0" xfId="0" applyFont="1" applyBorder="1" applyAlignment="1">
      <alignment horizontal="center"/>
    </xf>
    <xf numFmtId="165" fontId="2" fillId="0" borderId="1" xfId="0" applyFont="1" applyBorder="1" applyAlignment="1" applyProtection="1">
      <alignment horizontal="centerContinuous"/>
      <protection locked="0"/>
    </xf>
    <xf numFmtId="165" fontId="2" fillId="0" borderId="0" xfId="0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165" fontId="2" fillId="0" borderId="0" xfId="0" applyFont="1" applyAlignment="1" applyProtection="1">
      <alignment horizontal="left"/>
      <protection locked="0"/>
    </xf>
    <xf numFmtId="165" fontId="2" fillId="0" borderId="0" xfId="0" applyFont="1" applyBorder="1" applyAlignment="1" applyProtection="1">
      <alignment horizontal="left"/>
      <protection locked="0"/>
    </xf>
    <xf numFmtId="166" fontId="2" fillId="2" borderId="0" xfId="0" applyNumberFormat="1" applyFont="1" applyFill="1" applyAlignment="1" applyProtection="1">
      <alignment horizontal="right"/>
      <protection locked="0"/>
    </xf>
    <xf numFmtId="165" fontId="2" fillId="2" borderId="0" xfId="0" applyFont="1" applyFill="1" applyBorder="1" applyAlignment="1" applyProtection="1">
      <alignment horizontal="left"/>
      <protection locked="0"/>
    </xf>
    <xf numFmtId="165" fontId="3" fillId="0" borderId="0" xfId="0" applyFont="1" applyAlignment="1">
      <alignment horizontal="centerContinuous"/>
    </xf>
    <xf numFmtId="165" fontId="3" fillId="0" borderId="0" xfId="0" applyFont="1" applyBorder="1" applyAlignment="1">
      <alignment horizontal="centerContinuous"/>
    </xf>
    <xf numFmtId="165" fontId="2" fillId="0" borderId="0" xfId="0" applyFont="1" applyBorder="1" applyAlignment="1">
      <alignment horizontal="centerContinuous"/>
    </xf>
    <xf numFmtId="165" fontId="3" fillId="0" borderId="0" xfId="0" quotePrefix="1" applyFont="1" applyAlignment="1">
      <alignment horizontal="centerContinuous"/>
    </xf>
    <xf numFmtId="165" fontId="3" fillId="0" borderId="0" xfId="0" quotePrefix="1" applyFont="1" applyBorder="1" applyAlignment="1">
      <alignment horizontal="centerContinuous"/>
    </xf>
    <xf numFmtId="165" fontId="3" fillId="0" borderId="0" xfId="0" applyFont="1" applyAlignment="1" applyProtection="1">
      <alignment horizontal="centerContinuous"/>
      <protection locked="0"/>
    </xf>
    <xf numFmtId="165" fontId="2" fillId="0" borderId="0" xfId="0" applyFont="1"/>
    <xf numFmtId="40" fontId="2" fillId="0" borderId="0" xfId="0" applyNumberFormat="1" applyFont="1" applyBorder="1" applyAlignment="1"/>
    <xf numFmtId="165" fontId="2" fillId="0" borderId="0" xfId="0" applyFont="1" applyFill="1" applyBorder="1" applyAlignment="1" applyProtection="1">
      <alignment horizontal="left"/>
      <protection locked="0"/>
    </xf>
    <xf numFmtId="165" fontId="2" fillId="0" borderId="0" xfId="0" quotePrefix="1" applyFont="1" applyBorder="1"/>
    <xf numFmtId="43" fontId="2" fillId="0" borderId="0" xfId="1" quotePrefix="1" applyFont="1" applyFill="1" applyBorder="1" applyAlignment="1" applyProtection="1">
      <alignment horizontal="right"/>
      <protection locked="0"/>
    </xf>
    <xf numFmtId="43" fontId="2" fillId="0" borderId="0" xfId="1" applyFont="1" applyBorder="1" applyAlignment="1">
      <alignment horizontal="right"/>
    </xf>
    <xf numFmtId="7" fontId="2" fillId="0" borderId="0" xfId="1" applyNumberFormat="1" applyFont="1" applyBorder="1" applyAlignment="1" applyProtection="1">
      <alignment horizontal="right"/>
      <protection locked="0"/>
    </xf>
    <xf numFmtId="165" fontId="3" fillId="0" borderId="0" xfId="0" applyFont="1" applyBorder="1"/>
    <xf numFmtId="165" fontId="2" fillId="0" borderId="1" xfId="0" applyFont="1" applyBorder="1" applyAlignment="1" applyProtection="1">
      <alignment horizontal="center"/>
      <protection locked="0"/>
    </xf>
    <xf numFmtId="165" fontId="2" fillId="0" borderId="0" xfId="0" applyFont="1" applyBorder="1" applyAlignment="1" applyProtection="1">
      <alignment horizontal="centerContinuous"/>
      <protection locked="0"/>
    </xf>
    <xf numFmtId="8" fontId="2" fillId="0" borderId="0" xfId="0" applyNumberFormat="1" applyFont="1" applyFill="1" applyAlignment="1" applyProtection="1">
      <protection locked="0"/>
    </xf>
    <xf numFmtId="40" fontId="2" fillId="0" borderId="0" xfId="0" applyNumberFormat="1" applyFont="1" applyFill="1" applyAlignment="1" applyProtection="1">
      <protection locked="0"/>
    </xf>
    <xf numFmtId="169" fontId="2" fillId="2" borderId="0" xfId="0" applyNumberFormat="1" applyFont="1" applyFill="1" applyAlignment="1" applyProtection="1">
      <alignment horizontal="right"/>
      <protection locked="0"/>
    </xf>
    <xf numFmtId="165" fontId="3" fillId="0" borderId="0" xfId="0" applyFont="1" applyBorder="1" applyAlignment="1" applyProtection="1">
      <alignment horizontal="centerContinuous"/>
      <protection locked="0"/>
    </xf>
    <xf numFmtId="165" fontId="3" fillId="0" borderId="1" xfId="0" applyFont="1" applyBorder="1" applyAlignment="1" applyProtection="1">
      <alignment horizontal="left"/>
      <protection locked="0"/>
    </xf>
    <xf numFmtId="167" fontId="2" fillId="2" borderId="0" xfId="0" quotePrefix="1" applyNumberFormat="1" applyFont="1" applyFill="1" applyAlignment="1" applyProtection="1">
      <alignment horizontal="left"/>
      <protection locked="0"/>
    </xf>
    <xf numFmtId="165" fontId="2" fillId="2" borderId="0" xfId="0" applyFont="1" applyFill="1" applyBorder="1" applyAlignment="1" applyProtection="1">
      <alignment horizontal="center"/>
      <protection locked="0"/>
    </xf>
    <xf numFmtId="165" fontId="2" fillId="2" borderId="0" xfId="0" applyFont="1" applyFill="1" applyBorder="1"/>
    <xf numFmtId="170" fontId="2" fillId="0" borderId="0" xfId="0" applyNumberFormat="1" applyFont="1" applyBorder="1"/>
    <xf numFmtId="49" fontId="2" fillId="0" borderId="0" xfId="0" applyNumberFormat="1" applyFont="1" applyAlignment="1" applyProtection="1">
      <alignment horizontal="center"/>
      <protection locked="0"/>
    </xf>
    <xf numFmtId="165" fontId="2" fillId="2" borderId="0" xfId="0" applyFont="1" applyFill="1" applyAlignment="1"/>
    <xf numFmtId="8" fontId="2" fillId="0" borderId="0" xfId="0" applyNumberFormat="1" applyFont="1" applyBorder="1" applyAlignment="1" applyProtection="1">
      <protection locked="0"/>
    </xf>
    <xf numFmtId="6" fontId="2" fillId="0" borderId="0" xfId="0" applyNumberFormat="1" applyFont="1" applyFill="1" applyBorder="1"/>
    <xf numFmtId="171" fontId="2" fillId="0" borderId="0" xfId="0" applyNumberFormat="1" applyFont="1" applyFill="1" applyBorder="1"/>
    <xf numFmtId="168" fontId="2" fillId="0" borderId="1" xfId="0" applyNumberFormat="1" applyFont="1" applyFill="1" applyBorder="1"/>
    <xf numFmtId="167" fontId="2" fillId="0" borderId="0" xfId="0" quotePrefix="1" applyNumberFormat="1" applyFont="1" applyFill="1" applyAlignment="1" applyProtection="1">
      <alignment horizontal="right"/>
      <protection locked="0"/>
    </xf>
    <xf numFmtId="165" fontId="2" fillId="0" borderId="0" xfId="0" applyFont="1" applyFill="1" applyBorder="1" applyAlignment="1">
      <alignment horizontal="left"/>
    </xf>
    <xf numFmtId="165" fontId="2" fillId="0" borderId="0" xfId="0" applyFont="1" applyFill="1" applyBorder="1"/>
    <xf numFmtId="165" fontId="2" fillId="0" borderId="0" xfId="4" quotePrefix="1" applyFont="1" applyBorder="1" applyAlignment="1">
      <alignment horizontal="left" vertical="top"/>
    </xf>
    <xf numFmtId="165" fontId="2" fillId="0" borderId="0" xfId="4" quotePrefix="1" applyFont="1" applyBorder="1"/>
    <xf numFmtId="165" fontId="2" fillId="0" borderId="0" xfId="4" applyFont="1" applyBorder="1"/>
    <xf numFmtId="165" fontId="2" fillId="0" borderId="0" xfId="4" quotePrefix="1" applyFont="1" applyBorder="1" applyAlignment="1">
      <alignment horizontal="left" wrapText="1"/>
    </xf>
  </cellXfs>
  <cellStyles count="8">
    <cellStyle name="Comma" xfId="1" builtinId="3"/>
    <cellStyle name="Comma 2" xfId="6" xr:uid="{5090C2E6-085A-42E0-AFDE-BD8FE1222B6F}"/>
    <cellStyle name="Normal" xfId="0" builtinId="0"/>
    <cellStyle name="Normal 2" xfId="2" xr:uid="{00000000-0005-0000-0000-000003000000}"/>
    <cellStyle name="Normal 3" xfId="5" xr:uid="{52DADD06-8A81-4A3B-933A-6756335D5A40}"/>
    <cellStyle name="Normal 4" xfId="3" xr:uid="{00000000-0005-0000-0000-000004000000}"/>
    <cellStyle name="Normal 5" xfId="4" xr:uid="{21F9CA59-3E70-416F-8C9D-893441D059A9}"/>
    <cellStyle name="Percent 2" xfId="7" xr:uid="{E7F546AF-98CA-48E5-90F7-9125D83E0228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H30"/>
  <sheetViews>
    <sheetView showGridLines="0" zoomScale="110" zoomScaleNormal="110" workbookViewId="0"/>
  </sheetViews>
  <sheetFormatPr defaultColWidth="9" defaultRowHeight="12.75" x14ac:dyDescent="0.2"/>
  <cols>
    <col min="1" max="1" width="9.375" style="1" customWidth="1"/>
    <col min="2" max="2" width="8.125" style="1" customWidth="1"/>
    <col min="3" max="3" width="2.625" style="1" customWidth="1"/>
    <col min="4" max="4" width="12.625" style="1" customWidth="1"/>
    <col min="5" max="5" width="1.25" style="1" customWidth="1"/>
    <col min="6" max="6" width="12.625" style="1" customWidth="1"/>
    <col min="7" max="7" width="1.5" style="1" customWidth="1"/>
    <col min="8" max="8" width="12.625" style="1" customWidth="1"/>
    <col min="9" max="9" width="10.375" style="1" customWidth="1"/>
    <col min="10" max="16384" width="9" style="1"/>
  </cols>
  <sheetData>
    <row r="1" spans="1:8" s="24" customFormat="1" ht="17.100000000000001" customHeight="1" x14ac:dyDescent="0.2">
      <c r="A1" s="12" t="s">
        <v>13</v>
      </c>
      <c r="B1" s="16"/>
      <c r="C1" s="16"/>
      <c r="D1" s="16"/>
      <c r="E1" s="16"/>
      <c r="F1" s="16"/>
      <c r="G1" s="16"/>
      <c r="H1" s="16"/>
    </row>
    <row r="2" spans="1:8" s="24" customFormat="1" x14ac:dyDescent="0.2">
      <c r="A2" s="12" t="s">
        <v>18</v>
      </c>
      <c r="B2" s="16"/>
      <c r="C2" s="16"/>
      <c r="D2" s="16"/>
      <c r="E2" s="16"/>
      <c r="F2" s="16"/>
      <c r="G2" s="16"/>
      <c r="H2" s="16"/>
    </row>
    <row r="3" spans="1:8" s="24" customFormat="1" x14ac:dyDescent="0.2">
      <c r="A3" s="16" t="s">
        <v>19</v>
      </c>
      <c r="B3" s="12"/>
      <c r="C3" s="12"/>
      <c r="D3" s="12"/>
      <c r="E3" s="12"/>
      <c r="F3" s="12"/>
      <c r="G3" s="12"/>
      <c r="H3" s="12"/>
    </row>
    <row r="4" spans="1:8" s="24" customFormat="1" x14ac:dyDescent="0.2">
      <c r="A4" s="15" t="s">
        <v>33</v>
      </c>
      <c r="B4" s="12"/>
      <c r="C4" s="12"/>
      <c r="D4" s="12"/>
      <c r="E4" s="12"/>
      <c r="F4" s="12"/>
      <c r="G4" s="12"/>
      <c r="H4" s="12"/>
    </row>
    <row r="5" spans="1:8" s="24" customFormat="1" x14ac:dyDescent="0.2">
      <c r="A5" s="12"/>
      <c r="B5" s="12"/>
      <c r="C5" s="12"/>
      <c r="D5" s="12"/>
      <c r="E5" s="12"/>
      <c r="F5" s="12"/>
      <c r="G5" s="12"/>
      <c r="H5" s="12"/>
    </row>
    <row r="8" spans="1:8" x14ac:dyDescent="0.2">
      <c r="C8" s="26"/>
      <c r="D8" s="4" t="s">
        <v>0</v>
      </c>
      <c r="E8" s="4"/>
      <c r="F8" s="2"/>
      <c r="G8" s="2"/>
      <c r="H8" s="2"/>
    </row>
    <row r="9" spans="1:8" x14ac:dyDescent="0.2">
      <c r="C9" s="5"/>
      <c r="D9" s="5" t="s">
        <v>9</v>
      </c>
      <c r="E9" s="5"/>
      <c r="F9" s="5" t="s">
        <v>10</v>
      </c>
      <c r="G9" s="5"/>
      <c r="H9" s="5" t="s">
        <v>2</v>
      </c>
    </row>
    <row r="10" spans="1:8" x14ac:dyDescent="0.2">
      <c r="A10" s="25" t="s">
        <v>1</v>
      </c>
      <c r="C10" s="5"/>
      <c r="D10" s="25" t="s">
        <v>3</v>
      </c>
      <c r="E10" s="5"/>
      <c r="F10" s="25" t="s">
        <v>3</v>
      </c>
      <c r="G10" s="5"/>
      <c r="H10" s="25" t="s">
        <v>3</v>
      </c>
    </row>
    <row r="11" spans="1:8" ht="15" customHeight="1" x14ac:dyDescent="0.2">
      <c r="A11" s="7" t="s">
        <v>25</v>
      </c>
      <c r="B11" s="36">
        <v>2018</v>
      </c>
      <c r="D11" s="28"/>
      <c r="E11" s="17"/>
      <c r="F11" s="27">
        <v>29.67</v>
      </c>
      <c r="G11" s="17"/>
      <c r="H11" s="27">
        <f>+F11</f>
        <v>29.67</v>
      </c>
    </row>
    <row r="12" spans="1:8" x14ac:dyDescent="0.2">
      <c r="A12" s="7" t="s">
        <v>26</v>
      </c>
      <c r="B12" s="36">
        <v>2018</v>
      </c>
      <c r="D12" s="28"/>
      <c r="E12" s="17"/>
      <c r="F12" s="28">
        <v>22.29</v>
      </c>
      <c r="G12" s="17"/>
      <c r="H12" s="28">
        <f>+F12</f>
        <v>22.29</v>
      </c>
    </row>
    <row r="13" spans="1:8" x14ac:dyDescent="0.2">
      <c r="A13" s="7" t="s">
        <v>27</v>
      </c>
      <c r="B13" s="36">
        <v>2018</v>
      </c>
      <c r="D13" s="28"/>
      <c r="E13" s="17"/>
      <c r="F13" s="28">
        <v>23.33</v>
      </c>
      <c r="G13" s="17"/>
      <c r="H13" s="28">
        <f>+F13</f>
        <v>23.33</v>
      </c>
    </row>
    <row r="14" spans="1:8" x14ac:dyDescent="0.2">
      <c r="A14" s="7" t="s">
        <v>28</v>
      </c>
      <c r="B14" s="36">
        <v>2018</v>
      </c>
      <c r="D14" s="28"/>
      <c r="E14" s="17"/>
      <c r="F14" s="28">
        <v>23.29</v>
      </c>
      <c r="G14" s="17"/>
      <c r="H14" s="28">
        <f>+F14</f>
        <v>23.29</v>
      </c>
    </row>
    <row r="15" spans="1:8" x14ac:dyDescent="0.2">
      <c r="A15" s="7" t="s">
        <v>5</v>
      </c>
      <c r="B15" s="36">
        <v>2018</v>
      </c>
      <c r="D15" s="28"/>
      <c r="E15" s="17"/>
      <c r="F15" s="28">
        <v>21.18</v>
      </c>
      <c r="G15" s="17"/>
      <c r="H15" s="28">
        <f>+F15</f>
        <v>21.18</v>
      </c>
    </row>
    <row r="16" spans="1:8" x14ac:dyDescent="0.2">
      <c r="A16" s="7" t="s">
        <v>6</v>
      </c>
      <c r="B16" s="36">
        <v>2018</v>
      </c>
      <c r="D16" s="27">
        <v>21.08</v>
      </c>
      <c r="E16" s="17"/>
      <c r="F16" s="28">
        <v>19.52</v>
      </c>
      <c r="G16" s="17"/>
      <c r="H16" s="28">
        <v>19.89</v>
      </c>
    </row>
    <row r="17" spans="1:8" x14ac:dyDescent="0.2">
      <c r="A17" s="7" t="s">
        <v>4</v>
      </c>
      <c r="B17" s="36">
        <v>2018</v>
      </c>
      <c r="D17" s="28">
        <v>27.52</v>
      </c>
      <c r="E17" s="17"/>
      <c r="F17" s="28">
        <v>26.65</v>
      </c>
      <c r="G17" s="17"/>
      <c r="H17" s="28">
        <v>26.85</v>
      </c>
    </row>
    <row r="18" spans="1:8" x14ac:dyDescent="0.2">
      <c r="A18" s="7" t="s">
        <v>20</v>
      </c>
      <c r="B18" s="36">
        <v>2018</v>
      </c>
      <c r="D18" s="28">
        <v>33.18</v>
      </c>
      <c r="E18" s="17"/>
      <c r="F18" s="28">
        <v>28.5</v>
      </c>
      <c r="G18" s="17"/>
      <c r="H18" s="28">
        <v>29.66</v>
      </c>
    </row>
    <row r="19" spans="1:8" x14ac:dyDescent="0.2">
      <c r="A19" s="7" t="s">
        <v>21</v>
      </c>
      <c r="B19" s="36">
        <v>2018</v>
      </c>
      <c r="D19" s="28">
        <v>27.19</v>
      </c>
      <c r="E19" s="17"/>
      <c r="F19" s="28">
        <v>27.04</v>
      </c>
      <c r="G19" s="17"/>
      <c r="H19" s="28">
        <v>27.07</v>
      </c>
    </row>
    <row r="20" spans="1:8" x14ac:dyDescent="0.2">
      <c r="A20" s="7" t="s">
        <v>22</v>
      </c>
      <c r="B20" s="36">
        <v>2018</v>
      </c>
      <c r="D20" s="28"/>
      <c r="E20" s="17"/>
      <c r="F20" s="28">
        <v>25.83</v>
      </c>
      <c r="G20" s="17"/>
      <c r="H20" s="28">
        <f>+F20</f>
        <v>25.83</v>
      </c>
    </row>
    <row r="21" spans="1:8" x14ac:dyDescent="0.2">
      <c r="A21" s="7" t="s">
        <v>23</v>
      </c>
      <c r="B21" s="36">
        <v>2018</v>
      </c>
      <c r="D21" s="28"/>
      <c r="E21" s="17"/>
      <c r="F21" s="28">
        <v>21.51</v>
      </c>
      <c r="G21" s="17"/>
      <c r="H21" s="28">
        <f>+F21</f>
        <v>21.51</v>
      </c>
    </row>
    <row r="22" spans="1:8" x14ac:dyDescent="0.2">
      <c r="A22" s="7" t="s">
        <v>24</v>
      </c>
      <c r="B22" s="36">
        <v>2018</v>
      </c>
      <c r="D22" s="28"/>
      <c r="E22" s="17"/>
      <c r="F22" s="28">
        <v>28.15</v>
      </c>
      <c r="G22" s="17"/>
      <c r="H22" s="28">
        <f>+F22</f>
        <v>28.15</v>
      </c>
    </row>
    <row r="23" spans="1:8" x14ac:dyDescent="0.2">
      <c r="C23" s="21"/>
      <c r="D23" s="37"/>
      <c r="E23" s="17"/>
      <c r="F23" s="37"/>
      <c r="G23" s="17"/>
      <c r="H23" s="37"/>
    </row>
    <row r="24" spans="1:8" x14ac:dyDescent="0.2">
      <c r="A24" s="8" t="s">
        <v>7</v>
      </c>
      <c r="C24" s="22"/>
      <c r="D24" s="38">
        <f>ROUND(AVERAGE(D17,D18,D19,D16),2)</f>
        <v>27.24</v>
      </c>
      <c r="E24" s="17"/>
      <c r="F24" s="38">
        <f>ROUND(AVERAGEA(F11:F22),2)</f>
        <v>24.75</v>
      </c>
      <c r="G24" s="17"/>
      <c r="H24" s="38">
        <f>ROUND(AVERAGEA(H11:H22),2)</f>
        <v>24.89</v>
      </c>
    </row>
    <row r="25" spans="1:8" x14ac:dyDescent="0.2">
      <c r="C25" s="23"/>
      <c r="D25" s="23"/>
      <c r="E25" s="23"/>
      <c r="F25" s="23"/>
      <c r="G25" s="23"/>
      <c r="H25" s="23"/>
    </row>
    <row r="26" spans="1:8" x14ac:dyDescent="0.2">
      <c r="A26" s="8"/>
      <c r="C26" s="6"/>
      <c r="D26" s="6"/>
      <c r="E26" s="6"/>
      <c r="F26" s="6"/>
      <c r="G26" s="6"/>
      <c r="H26" s="6"/>
    </row>
    <row r="27" spans="1:8" x14ac:dyDescent="0.2">
      <c r="A27" s="8"/>
    </row>
    <row r="28" spans="1:8" x14ac:dyDescent="0.2">
      <c r="A28" s="8" t="s">
        <v>32</v>
      </c>
      <c r="B28" s="13"/>
      <c r="C28" s="13"/>
      <c r="D28" s="13"/>
      <c r="E28" s="13"/>
      <c r="F28" s="13"/>
      <c r="G28" s="13"/>
      <c r="H28" s="13"/>
    </row>
    <row r="29" spans="1:8" ht="15" customHeight="1" x14ac:dyDescent="0.2">
      <c r="A29" s="8" t="s">
        <v>8</v>
      </c>
      <c r="B29" s="29">
        <f>'Attachment A Page 2'!D11</f>
        <v>3.4590000000000001</v>
      </c>
      <c r="C29" s="10"/>
      <c r="D29" s="33" t="s">
        <v>12</v>
      </c>
      <c r="E29" s="10"/>
      <c r="F29" s="8" t="s">
        <v>30</v>
      </c>
    </row>
    <row r="30" spans="1:8" x14ac:dyDescent="0.2">
      <c r="A30" s="8"/>
      <c r="F30" s="1" t="s">
        <v>29</v>
      </c>
    </row>
  </sheetData>
  <printOptions horizontalCentered="1"/>
  <pageMargins left="0.17" right="0.17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showGridLines="0" tabSelected="1" zoomScale="110" zoomScaleNormal="110" workbookViewId="0"/>
  </sheetViews>
  <sheetFormatPr defaultColWidth="10.625" defaultRowHeight="12.75" customHeight="1" x14ac:dyDescent="0.2"/>
  <cols>
    <col min="1" max="1" width="3.625" style="1" customWidth="1"/>
    <col min="2" max="2" width="29.25" style="1" customWidth="1"/>
    <col min="3" max="3" width="2.625" style="1" customWidth="1"/>
    <col min="4" max="4" width="32.125" style="1" customWidth="1"/>
    <col min="5" max="5" width="10.25" style="1" bestFit="1" customWidth="1"/>
    <col min="6" max="6" width="2.625" style="1" customWidth="1"/>
    <col min="7" max="7" width="7.125" style="1" customWidth="1"/>
    <col min="8" max="16384" width="10.625" style="1"/>
  </cols>
  <sheetData>
    <row r="1" spans="1:7" ht="12.75" customHeight="1" x14ac:dyDescent="0.2">
      <c r="B1" s="11" t="s">
        <v>13</v>
      </c>
      <c r="C1" s="12"/>
      <c r="D1" s="11"/>
      <c r="E1" s="13"/>
      <c r="F1" s="13"/>
      <c r="G1" s="13"/>
    </row>
    <row r="2" spans="1:7" ht="12.75" customHeight="1" x14ac:dyDescent="0.2">
      <c r="B2" s="11" t="s">
        <v>18</v>
      </c>
      <c r="C2" s="12"/>
      <c r="D2" s="11"/>
      <c r="E2" s="13"/>
      <c r="F2" s="13"/>
      <c r="G2" s="13"/>
    </row>
    <row r="3" spans="1:7" ht="12.75" customHeight="1" x14ac:dyDescent="0.2">
      <c r="B3" s="11" t="s">
        <v>31</v>
      </c>
      <c r="C3" s="12"/>
      <c r="D3" s="11"/>
      <c r="E3" s="13"/>
      <c r="F3" s="13"/>
      <c r="G3" s="13"/>
    </row>
    <row r="4" spans="1:7" ht="12.75" customHeight="1" x14ac:dyDescent="0.2">
      <c r="B4" s="14" t="str">
        <f>'Attachment A Page 1'!A4</f>
        <v>2018</v>
      </c>
      <c r="C4" s="15"/>
      <c r="D4" s="11"/>
      <c r="E4" s="13"/>
      <c r="F4" s="13"/>
      <c r="G4" s="13"/>
    </row>
    <row r="5" spans="1:7" ht="12.75" customHeight="1" x14ac:dyDescent="0.2">
      <c r="B5" s="16"/>
      <c r="C5" s="30"/>
      <c r="D5" s="11"/>
      <c r="E5" s="13"/>
      <c r="F5" s="13"/>
      <c r="G5" s="13"/>
    </row>
    <row r="6" spans="1:7" ht="12.75" customHeight="1" x14ac:dyDescent="0.2">
      <c r="B6" s="17"/>
      <c r="D6" s="17"/>
    </row>
    <row r="7" spans="1:7" ht="12.75" customHeight="1" x14ac:dyDescent="0.2">
      <c r="B7" s="31" t="s">
        <v>8</v>
      </c>
      <c r="D7" s="18"/>
    </row>
    <row r="8" spans="1:7" ht="15" customHeight="1" x14ac:dyDescent="0.2">
      <c r="B8" s="1" t="s">
        <v>14</v>
      </c>
      <c r="D8" s="39">
        <v>904.71</v>
      </c>
      <c r="E8" s="43" t="s">
        <v>34</v>
      </c>
      <c r="G8" s="8"/>
    </row>
    <row r="9" spans="1:7" ht="12.75" customHeight="1" x14ac:dyDescent="0.2">
      <c r="B9" s="1" t="s">
        <v>15</v>
      </c>
      <c r="C9" s="8"/>
      <c r="D9" s="40">
        <v>3.5000000000000003E-2</v>
      </c>
      <c r="E9" s="44"/>
      <c r="G9" s="8"/>
    </row>
    <row r="10" spans="1:7" ht="12.75" customHeight="1" x14ac:dyDescent="0.2">
      <c r="B10" s="1" t="s">
        <v>16</v>
      </c>
      <c r="D10" s="41">
        <v>4.5879999999999997E-2</v>
      </c>
      <c r="E10" s="43" t="s">
        <v>35</v>
      </c>
    </row>
    <row r="11" spans="1:7" ht="12.75" customHeight="1" x14ac:dyDescent="0.2">
      <c r="B11" s="8" t="s">
        <v>11</v>
      </c>
      <c r="D11" s="42">
        <f>ROUND(D8*(1+D9)^(2018-2018)*D10/12,3)</f>
        <v>3.4590000000000001</v>
      </c>
      <c r="E11" s="19" t="s">
        <v>37</v>
      </c>
    </row>
    <row r="12" spans="1:7" ht="12.75" customHeight="1" x14ac:dyDescent="0.2">
      <c r="E12" s="3"/>
    </row>
    <row r="13" spans="1:7" ht="12.75" customHeight="1" x14ac:dyDescent="0.2">
      <c r="B13" s="8"/>
      <c r="C13" s="8"/>
    </row>
    <row r="14" spans="1:7" ht="25.5" customHeight="1" x14ac:dyDescent="0.2">
      <c r="A14" s="45" t="s">
        <v>17</v>
      </c>
      <c r="B14" s="48" t="s">
        <v>38</v>
      </c>
      <c r="C14" s="48"/>
      <c r="D14" s="48"/>
      <c r="E14" s="48"/>
    </row>
    <row r="15" spans="1:7" ht="12.75" customHeight="1" x14ac:dyDescent="0.2">
      <c r="A15" s="46" t="s">
        <v>36</v>
      </c>
      <c r="B15" s="47" t="s">
        <v>40</v>
      </c>
      <c r="C15" s="47"/>
      <c r="D15" s="47"/>
      <c r="E15" s="47"/>
    </row>
    <row r="16" spans="1:7" ht="12.75" customHeight="1" x14ac:dyDescent="0.2">
      <c r="A16" s="46" t="s">
        <v>39</v>
      </c>
      <c r="B16" s="47" t="s">
        <v>41</v>
      </c>
      <c r="C16" s="47"/>
      <c r="D16" s="47"/>
      <c r="E16" s="47"/>
      <c r="F16" s="34"/>
      <c r="G16" s="34"/>
    </row>
    <row r="17" spans="2:7" ht="12.75" customHeight="1" x14ac:dyDescent="0.2">
      <c r="D17" s="34"/>
      <c r="E17" s="34"/>
      <c r="F17" s="34"/>
      <c r="G17" s="34"/>
    </row>
    <row r="24" spans="2:7" ht="12.75" customHeight="1" x14ac:dyDescent="0.2">
      <c r="B24" s="9"/>
      <c r="D24" s="35"/>
      <c r="E24" s="20"/>
    </row>
    <row r="25" spans="2:7" ht="12.75" customHeight="1" x14ac:dyDescent="0.2">
      <c r="E25" s="32"/>
    </row>
  </sheetData>
  <mergeCells count="1">
    <mergeCell ref="B14:E14"/>
  </mergeCells>
  <pageMargins left="0.7" right="0.24" top="1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Attachment A Page 1</vt:lpstr>
      <vt:lpstr>Attachment A Page 2</vt:lpstr>
      <vt:lpstr>'Attachment A Page 1'!Print_Area</vt:lpstr>
      <vt:lpstr>'Attachment A Page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</dc:creator>
  <cp:lastModifiedBy>Hatzenbuhler, Jordan</cp:lastModifiedBy>
  <cp:lastPrinted>2017-10-17T18:55:44Z</cp:lastPrinted>
  <dcterms:created xsi:type="dcterms:W3CDTF">1998-05-19T18:26:09Z</dcterms:created>
  <dcterms:modified xsi:type="dcterms:W3CDTF">2017-11-13T16:14:57Z</dcterms:modified>
</cp:coreProperties>
</file>