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6" windowWidth="9720" windowHeight="5916" activeTab="1"/>
  </bookViews>
  <sheets>
    <sheet name="Cover Sheet" sheetId="19" r:id="rId1"/>
    <sheet name="Violation1" sheetId="1" r:id="rId2"/>
  </sheets>
  <calcPr calcId="145621"/>
</workbook>
</file>

<file path=xl/calcChain.xml><?xml version="1.0" encoding="utf-8"?>
<calcChain xmlns="http://schemas.openxmlformats.org/spreadsheetml/2006/main">
  <c r="E19" i="1" l="1"/>
  <c r="E21" i="1" s="1"/>
  <c r="F129" i="1" l="1"/>
  <c r="F103" i="1"/>
  <c r="E75" i="1"/>
  <c r="F154" i="1" l="1"/>
  <c r="F163" i="1" s="1"/>
  <c r="F186" i="1" s="1"/>
  <c r="D225" i="1" s="1"/>
  <c r="D14" i="19" s="1"/>
</calcChain>
</file>

<file path=xl/sharedStrings.xml><?xml version="1.0" encoding="utf-8"?>
<sst xmlns="http://schemas.openxmlformats.org/spreadsheetml/2006/main" count="166" uniqueCount="156">
  <si>
    <t>Severity:</t>
  </si>
  <si>
    <t>Class I</t>
  </si>
  <si>
    <t>Class II</t>
  </si>
  <si>
    <t>Class III</t>
  </si>
  <si>
    <t>Absolute Penalty:</t>
  </si>
  <si>
    <t>Maximum Penalty:</t>
  </si>
  <si>
    <t>Extreme</t>
  </si>
  <si>
    <t>High</t>
  </si>
  <si>
    <t>Moderate</t>
  </si>
  <si>
    <t>Low</t>
  </si>
  <si>
    <t>Reckless</t>
  </si>
  <si>
    <t>Negligent</t>
  </si>
  <si>
    <t>Unintent.</t>
  </si>
  <si>
    <t>Violation History:</t>
  </si>
  <si>
    <t>Basic Penalty:</t>
  </si>
  <si>
    <t>Cooperation Factor:</t>
  </si>
  <si>
    <t>Cooperation Adjust:</t>
  </si>
  <si>
    <t>Mitigating Factor:</t>
  </si>
  <si>
    <t>STEP 8</t>
  </si>
  <si>
    <t>Economic Advantage</t>
  </si>
  <si>
    <t>Economic Advantage:</t>
  </si>
  <si>
    <t>FINAL PENALTY=</t>
  </si>
  <si>
    <t>ATTACHMENT 1</t>
  </si>
  <si>
    <t>Penalty Calculation Worksheet</t>
  </si>
  <si>
    <t>Number of Documented Violations:</t>
  </si>
  <si>
    <t>SECTION II - ESTABLISH THE BASIC PENALTY</t>
  </si>
  <si>
    <t>SECTION I - ESTABLISH THE MAXIMUM PENALTY</t>
  </si>
  <si>
    <t>Damage:</t>
  </si>
  <si>
    <t xml:space="preserve">Damage: </t>
  </si>
  <si>
    <r>
      <t xml:space="preserve">Step 2 - Damage: </t>
    </r>
    <r>
      <rPr>
        <sz val="12"/>
        <rFont val="Times New Roman"/>
        <family val="1"/>
      </rPr>
      <t>Using 65% of the maximum penalty from Step 1, apply the percentage associated with the chosen damage category to determine the "Damage" assessment.</t>
    </r>
  </si>
  <si>
    <t>(0.65) x Maximum Penalty x (%)</t>
  </si>
  <si>
    <t>Number of NOVs:</t>
  </si>
  <si>
    <r>
      <t>Step 5 - Basic Penalty</t>
    </r>
    <r>
      <rPr>
        <sz val="12"/>
        <rFont val="Times New Roman"/>
        <family val="1"/>
      </rPr>
      <t>: Add the amounts in Steps 2 through 4 to obtain the total for the established "Basic Penalty" (Section I).</t>
    </r>
  </si>
  <si>
    <t>Step 2 + Step 3 + Step 4</t>
  </si>
  <si>
    <t>SECTION III - BASIC PENALTY ADJUSTMENTS</t>
  </si>
  <si>
    <r>
      <t>Step 7 - Mitigating Factors</t>
    </r>
    <r>
      <rPr>
        <sz val="12"/>
        <rFont val="Times New Roman"/>
        <family val="1"/>
      </rPr>
      <t>: Consider any mitigating factors.</t>
    </r>
  </si>
  <si>
    <t>Mitigating Factors:</t>
  </si>
  <si>
    <t>(Step 6) - (Step 6 x %)</t>
  </si>
  <si>
    <t>Mitigated Penalty:</t>
  </si>
  <si>
    <t>SECTION IV - ECONOMIC ADVANTAGE TO ENTITY FOR NOT COMPLYING</t>
  </si>
  <si>
    <r>
      <t>Step 8 - Economic Advantage</t>
    </r>
    <r>
      <rPr>
        <sz val="12"/>
        <rFont val="Times New Roman"/>
        <family val="1"/>
      </rPr>
      <t>: Consider any economic advantages.</t>
    </r>
  </si>
  <si>
    <r>
      <t>Step 9 - Final Penalty</t>
    </r>
    <r>
      <rPr>
        <sz val="12"/>
        <rFont val="Times New Roman"/>
        <family val="1"/>
      </rPr>
      <t>: Add any economic advantages to Step 7.</t>
    </r>
  </si>
  <si>
    <t>Willfulness:</t>
  </si>
  <si>
    <t>The following penalty calculation worksheet shall be used in the assessment of all penalties in order to provide for consistency between assessments. A separate calculation shall be made for each separate violation.</t>
  </si>
  <si>
    <t>PENALTY CALCULATION WORKSHEET</t>
  </si>
  <si>
    <t>Date Prepared:</t>
  </si>
  <si>
    <t>Violations:</t>
  </si>
  <si>
    <t>Total Proposed Penalty:</t>
  </si>
  <si>
    <t xml:space="preserve">record-keeping and report filing requirements. Failure to submit </t>
  </si>
  <si>
    <t xml:space="preserve">considered a Class IA violation. such violations do not result in </t>
  </si>
  <si>
    <t xml:space="preserve">maximum penalty per violation per day shall be assessed. </t>
  </si>
  <si>
    <t>Guidance</t>
  </si>
  <si>
    <r>
      <rPr>
        <b/>
        <sz val="11"/>
        <color rgb="FF000000"/>
        <rFont val="Times New Roman"/>
        <family val="1"/>
      </rPr>
      <t>Class IA</t>
    </r>
    <r>
      <rPr>
        <sz val="11"/>
        <color rgb="FF000000"/>
        <rFont val="Times New Roman"/>
        <family val="1"/>
      </rPr>
      <t xml:space="preserve"> -Minor violation(s) which involve failure to comply with </t>
    </r>
  </si>
  <si>
    <t xml:space="preserve">failure to report shall be considered at least as Class IE violations. </t>
  </si>
  <si>
    <t xml:space="preserve">allowable maximum penalty per violation per day shall be assessed. </t>
  </si>
  <si>
    <t>Guidance:</t>
  </si>
  <si>
    <t xml:space="preserve"> Since damage is a difficult area to assess, the following categories determine the value of the affected</t>
  </si>
  <si>
    <t xml:space="preserve"> resources before the damage occurred rather than actual damage itself. </t>
  </si>
  <si>
    <t xml:space="preserve">standard violations, reporting violations). </t>
  </si>
  <si>
    <t xml:space="preserve">his activities, i.e. could have been prevented. Also included in this category is blatant disregard </t>
  </si>
  <si>
    <t xml:space="preserve">of previous warnings or disapprovals issued by the Department. </t>
  </si>
  <si>
    <t xml:space="preserve">in a responsible manner and should have been aware that his activities were regulated </t>
  </si>
  <si>
    <t xml:space="preserve">with proper planning or operation and maintenance. </t>
  </si>
  <si>
    <t xml:space="preserve">showed diligent effort to prevent the incident. </t>
  </si>
  <si>
    <r>
      <rPr>
        <b/>
        <sz val="11.5"/>
        <rFont val="Calibri"/>
        <family val="2"/>
      </rPr>
      <t>Unintentional</t>
    </r>
    <r>
      <rPr>
        <sz val="11.5"/>
        <rFont val="Calibri"/>
        <family val="2"/>
      </rPr>
      <t xml:space="preserve"> -20% of the willfulness penalty will be assessed if it is determined that a violation</t>
    </r>
  </si>
  <si>
    <t xml:space="preserve"> the maximum established penalty. For succeeding Notices of Violation issued, a multiplier </t>
  </si>
  <si>
    <t xml:space="preserve">may then be used. Previous inspection and reporting files may be examined to determine any past non-compliance. </t>
  </si>
  <si>
    <r>
      <rPr>
        <b/>
        <sz val="12"/>
        <rFont val="Times New Roman"/>
        <family val="1"/>
      </rPr>
      <t>Violation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History</t>
    </r>
    <r>
      <rPr>
        <sz val="12"/>
        <rFont val="Times New Roman"/>
        <family val="1"/>
      </rPr>
      <t xml:space="preserve"> -A range of the maximum established penalty can be assessed based</t>
    </r>
  </si>
  <si>
    <r>
      <rPr>
        <b/>
        <sz val="11.5"/>
        <rFont val="Times New Roman"/>
        <family val="1"/>
      </rPr>
      <t>Previous</t>
    </r>
    <r>
      <rPr>
        <sz val="11.5"/>
        <rFont val="Times New Roman"/>
        <family val="1"/>
      </rPr>
      <t xml:space="preserve"> </t>
    </r>
    <r>
      <rPr>
        <b/>
        <sz val="11.5"/>
        <rFont val="Times New Roman"/>
        <family val="1"/>
      </rPr>
      <t>incidents</t>
    </r>
    <r>
      <rPr>
        <sz val="11.5"/>
        <rFont val="Times New Roman"/>
        <family val="1"/>
      </rPr>
      <t xml:space="preserve"> -If there is any other previously documented incident of non-compliance </t>
    </r>
  </si>
  <si>
    <t>by the violator, then assess 100% of "the penalty allocated under this category</t>
  </si>
  <si>
    <t xml:space="preserve"> and multiply by number of Notices of Violation issued. </t>
  </si>
  <si>
    <t xml:space="preserve">under this category and" multiply by number of Notices of Violation issued. </t>
  </si>
  <si>
    <r>
      <rPr>
        <b/>
        <sz val="11.5"/>
        <rFont val="Times New Roman"/>
        <family val="1"/>
      </rPr>
      <t xml:space="preserve">No previous incidents </t>
    </r>
    <r>
      <rPr>
        <sz val="11.5"/>
        <rFont val="Times New Roman"/>
        <family val="1"/>
      </rPr>
      <t xml:space="preserve">-No assessment under this category is made. </t>
    </r>
  </si>
  <si>
    <t xml:space="preserve">had previously documented non-compliance, then assess 75% of penalty allocated </t>
  </si>
  <si>
    <r>
      <t>Step 6 - Cooperation Factor:</t>
    </r>
    <r>
      <rPr>
        <sz val="12"/>
        <rFont val="Times New Roman"/>
        <family val="1"/>
      </rPr>
      <t xml:space="preserve"> Subtract 7.5% of the total in Step 5 for good cooperation, 2.5 - 5% for fair cooperation, or no deduction for poor cooperation.</t>
    </r>
  </si>
  <si>
    <t xml:space="preserve">quickly admits responsibility for the violation and cooperates fully. For example, </t>
  </si>
  <si>
    <t>provides a solution to alleviate other violations, assists in the state's monitoring efforts,</t>
  </si>
  <si>
    <t xml:space="preserve"> and is agreeable to the implementation of any remedial actions which may be necessary. </t>
  </si>
  <si>
    <t>corrective actions as requested by "the state to ensure that no other violations</t>
  </si>
  <si>
    <t xml:space="preserve"> will occur. However, an order may still be issued even if the violator is cooperative. </t>
  </si>
  <si>
    <r>
      <rPr>
        <b/>
        <sz val="11.5"/>
        <rFont val="Times New Roman"/>
        <family val="1"/>
      </rPr>
      <t>Poor Cooperation</t>
    </r>
    <r>
      <rPr>
        <sz val="11.5"/>
        <rFont val="Times New Roman"/>
        <family val="1"/>
      </rPr>
      <t xml:space="preserve"> -No deduction will be allowed if there is limited or no cooperation </t>
    </r>
  </si>
  <si>
    <t xml:space="preserve">from the violator. For example, the violator is reluctant to admit responsibility, fails </t>
  </si>
  <si>
    <t xml:space="preserve">to cooperate in the State's monitoring efforts, or must be ordered to take action. </t>
  </si>
  <si>
    <r>
      <rPr>
        <b/>
        <sz val="11"/>
        <rFont val="Times New Roman"/>
        <family val="1"/>
      </rPr>
      <t>Promptness</t>
    </r>
    <r>
      <rPr>
        <sz val="11"/>
        <rFont val="Times New Roman"/>
        <family val="1"/>
      </rPr>
      <t xml:space="preserve"> of the violator in taking corrective actions, as determined from the State's perspective. </t>
    </r>
  </si>
  <si>
    <r>
      <t xml:space="preserve">The violator's </t>
    </r>
    <r>
      <rPr>
        <b/>
        <sz val="11"/>
        <rFont val="Times New Roman"/>
        <family val="1"/>
      </rPr>
      <t>ability or inability to pay</t>
    </r>
    <r>
      <rPr>
        <sz val="11"/>
        <rFont val="Times New Roman"/>
        <family val="1"/>
      </rPr>
      <t xml:space="preserve"> (economic hardship) . </t>
    </r>
  </si>
  <si>
    <r>
      <rPr>
        <b/>
        <sz val="11"/>
        <rFont val="Times New Roman"/>
        <family val="1"/>
      </rPr>
      <t>Willing reimbursement</t>
    </r>
    <r>
      <rPr>
        <sz val="11"/>
        <rFont val="Times New Roman"/>
        <family val="1"/>
      </rPr>
      <t xml:space="preserve"> by the violator for any investigative costs incurred by the State</t>
    </r>
  </si>
  <si>
    <t xml:space="preserve">sampling and analytical costs, or mitigative monies received to offset </t>
  </si>
  <si>
    <t xml:space="preserve">the entity of any responsibility for the violation. </t>
  </si>
  <si>
    <r>
      <rPr>
        <b/>
        <sz val="11"/>
        <rFont val="Times New Roman"/>
        <family val="1"/>
      </rPr>
      <t>Management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records</t>
    </r>
    <r>
      <rPr>
        <sz val="11"/>
        <rFont val="Times New Roman"/>
        <family val="1"/>
      </rPr>
      <t xml:space="preserve"> which may provide documentation which relieve </t>
    </r>
  </si>
  <si>
    <r>
      <t xml:space="preserve">Any other </t>
    </r>
    <r>
      <rPr>
        <b/>
        <sz val="11"/>
        <rFont val="Times New Roman"/>
        <family val="1"/>
      </rPr>
      <t>pertinent and appropriate factors</t>
    </r>
    <r>
      <rPr>
        <sz val="11"/>
        <rFont val="Times New Roman"/>
        <family val="1"/>
      </rPr>
      <t xml:space="preserve"> as presented by the entity. </t>
    </r>
  </si>
  <si>
    <t>the entity would have gained by not complying or alleviating the violation. The penalty</t>
  </si>
  <si>
    <t xml:space="preserve"> should be set high enough to offset any benefit or advantage to .the entity. The penalty </t>
  </si>
  <si>
    <t xml:space="preserve">the avoidance of responsibility by the entity. </t>
  </si>
  <si>
    <r>
      <t xml:space="preserve">A </t>
    </r>
    <r>
      <rPr>
        <b/>
        <sz val="11"/>
        <rFont val="Times New Roman"/>
        <family val="1"/>
      </rPr>
      <t>reasonable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methodology</t>
    </r>
    <r>
      <rPr>
        <sz val="11"/>
        <rFont val="Times New Roman"/>
        <family val="1"/>
      </rPr>
      <t xml:space="preserve"> shall be utilized to estimate any economic benefit or advantage </t>
    </r>
  </si>
  <si>
    <r>
      <rPr>
        <b/>
        <sz val="11.5"/>
        <rFont val="Calibri"/>
        <family val="2"/>
      </rPr>
      <t>Moderate</t>
    </r>
    <r>
      <rPr>
        <sz val="11.5"/>
        <rFont val="Calibri"/>
        <family val="2"/>
      </rPr>
      <t xml:space="preserve"> Apply 12.5-25% of the maximum penalty assessable under"Damage". Situations </t>
    </r>
  </si>
  <si>
    <r>
      <rPr>
        <b/>
        <sz val="11.5"/>
        <rFont val="Times New Roman"/>
        <family val="1"/>
      </rPr>
      <t>Fair cooperation</t>
    </r>
    <r>
      <rPr>
        <sz val="11.5"/>
        <rFont val="Times New Roman"/>
        <family val="1"/>
      </rPr>
      <t xml:space="preserve"> -Deduct 2.5-5% from the basic penalty if the violator agrees to employ </t>
    </r>
  </si>
  <si>
    <t>Docket:</t>
  </si>
  <si>
    <t>Operator:</t>
  </si>
  <si>
    <t>Prepared by:</t>
  </si>
  <si>
    <t xml:space="preserve">shall also be set reasonably high enough to offset any potential burden to the State by </t>
  </si>
  <si>
    <t xml:space="preserve">required  reports in a timely manner in accordance with pertinent </t>
  </si>
  <si>
    <t>regulations.  This is</t>
  </si>
  <si>
    <t xml:space="preserve">property damages, exceedance of regulatory standards, or pose an </t>
  </si>
  <si>
    <r>
      <rPr>
        <b/>
        <sz val="11"/>
        <color rgb="FF000000"/>
        <rFont val="Times New Roman"/>
        <family val="1"/>
      </rPr>
      <t>Class IE</t>
    </r>
    <r>
      <rPr>
        <sz val="11"/>
        <color rgb="FF000000"/>
        <rFont val="Times New Roman"/>
        <family val="1"/>
      </rPr>
      <t xml:space="preserve"> -Minor violation(s) which do' not result in  </t>
    </r>
  </si>
  <si>
    <t xml:space="preserve">damage or do not pose an imminent hazard to public safety.    </t>
  </si>
  <si>
    <t xml:space="preserve">Failure to prepare or produce documentation to show proper  </t>
  </si>
  <si>
    <t>regulator station maintenance, or cathodic protection records shall</t>
  </si>
  <si>
    <t>Minor compliance plan procedure violations or minor line marker deficiencies</t>
  </si>
  <si>
    <t xml:space="preserve">shall be considered as Class IE violations. operation without a permit or </t>
  </si>
  <si>
    <r>
      <rPr>
        <b/>
        <sz val="11"/>
        <color rgb="FF000000"/>
        <rFont val="Times New Roman"/>
        <family val="1"/>
      </rPr>
      <t>Class II</t>
    </r>
    <r>
      <rPr>
        <sz val="11"/>
        <color rgb="FF000000"/>
        <rFont val="Times New Roman"/>
        <family val="1"/>
      </rPr>
      <t xml:space="preserve"> Moderate violation(s) which may or has resulted in </t>
    </r>
  </si>
  <si>
    <t xml:space="preserve">property damage, or an imminent hazard to public safety. </t>
  </si>
  <si>
    <t xml:space="preserve">or an imminent hazard to public safety, i.e. a reportable incident.  </t>
  </si>
  <si>
    <t xml:space="preserve">Welding procedure violations or joining procedure violations are </t>
  </si>
  <si>
    <t xml:space="preserve">which may cause permanent or long range impacts to property or to public safety </t>
  </si>
  <si>
    <t>significant impacts to property or to public safety (i.e. recuperative or mitigative losses).</t>
  </si>
  <si>
    <t xml:space="preserve">which may create moderate impacts to property or to public safety (i.e. short term impacts). </t>
  </si>
  <si>
    <t xml:space="preserve"> likely cause low or no impacts to property or to public safety (i.e. permit violations, </t>
  </si>
  <si>
    <t xml:space="preserve">of the regulated activity or the obvious risk that a pipeline incident was likely to occur through </t>
  </si>
  <si>
    <r>
      <rPr>
        <b/>
        <sz val="11.5"/>
        <rFont val="Calibri"/>
        <family val="2"/>
      </rPr>
      <t>Negligence</t>
    </r>
    <r>
      <rPr>
        <sz val="11.5"/>
        <rFont val="Calibri"/>
        <family val="2"/>
      </rPr>
      <t xml:space="preserve"> -80% of the willfulness penalty will be assessed when the operator did not act </t>
    </r>
  </si>
  <si>
    <t xml:space="preserve">or carried a degree of risk. For example, an incident that could have been prevented </t>
  </si>
  <si>
    <t xml:space="preserve"> occurred and could not have been reasonably prevented. For example, the operator </t>
  </si>
  <si>
    <r>
      <rPr>
        <b/>
        <sz val="11.5"/>
        <rFont val="Times New Roman"/>
        <family val="1"/>
      </rPr>
      <t>Previous incidents at other sites</t>
    </r>
    <r>
      <rPr>
        <sz val="11.5"/>
        <rFont val="Times New Roman"/>
        <family val="1"/>
      </rPr>
      <t xml:space="preserve"> -If the operator is in control of other sites which have </t>
    </r>
  </si>
  <si>
    <t xml:space="preserve">the opoerator voluntarily provides information about the violations, promptly </t>
  </si>
  <si>
    <r>
      <rPr>
        <b/>
        <sz val="11.5"/>
        <rFont val="Times New Roman"/>
        <family val="1"/>
      </rPr>
      <t>Good Cooperation</t>
    </r>
    <r>
      <rPr>
        <sz val="11.5"/>
        <rFont val="Times New Roman"/>
        <family val="1"/>
      </rPr>
      <t xml:space="preserve"> -Deduct 7.5% from the established basic penalty when the operator </t>
    </r>
  </si>
  <si>
    <t xml:space="preserve"> or any other agency. This may include reimbursement for man-hours and travel, property damages. </t>
  </si>
  <si>
    <r>
      <t xml:space="preserve">Any </t>
    </r>
    <r>
      <rPr>
        <b/>
        <sz val="11"/>
        <rFont val="Times New Roman"/>
        <family val="1"/>
      </rPr>
      <t>off-site mitigation projects</t>
    </r>
    <r>
      <rPr>
        <sz val="11"/>
        <rFont val="Times New Roman"/>
        <family val="1"/>
      </rPr>
      <t xml:space="preserve"> which are safety sound and have been </t>
    </r>
  </si>
  <si>
    <t xml:space="preserve">agreed upon by the SDPUC and the violator. </t>
  </si>
  <si>
    <r>
      <rPr>
        <b/>
        <sz val="11"/>
        <color rgb="FF000000"/>
        <rFont val="Times New Roman"/>
        <family val="1"/>
      </rPr>
      <t>Class III</t>
    </r>
    <r>
      <rPr>
        <sz val="11"/>
        <color rgb="FF000000"/>
        <rFont val="Times New Roman"/>
        <family val="1"/>
      </rPr>
      <t xml:space="preserve"> -Severe violation (s) which has resulted in property damage </t>
    </r>
  </si>
  <si>
    <r>
      <rPr>
        <b/>
        <sz val="11.5"/>
        <rFont val="Calibri"/>
        <family val="2"/>
      </rPr>
      <t>Recklessness</t>
    </r>
    <r>
      <rPr>
        <sz val="11.5"/>
        <rFont val="Calibri"/>
        <family val="2"/>
      </rPr>
      <t xml:space="preserve"> -100% of the willfulness penalty will be assessed based on the operator's total disregard </t>
    </r>
  </si>
  <si>
    <t>Max Penalty</t>
  </si>
  <si>
    <r>
      <t>Step 1 - Severity Classification:</t>
    </r>
    <r>
      <rPr>
        <sz val="12"/>
        <rFont val="Times New Roman"/>
        <family val="1"/>
      </rPr>
      <t xml:space="preserve"> Establish the severity classification as Class III, Class II, or Class I with appropriate percentages to reflect the severity of the violation; this will determine the maximum penalty that can be assessed. The maximum penalty assessed of any violation may not exceed $100,000 a day.</t>
    </r>
  </si>
  <si>
    <r>
      <rPr>
        <b/>
        <sz val="11.5"/>
        <rFont val="Calibri"/>
        <family val="2"/>
      </rPr>
      <t>Damage</t>
    </r>
    <r>
      <rPr>
        <sz val="11.5"/>
        <rFont val="Calibri"/>
        <family val="2"/>
      </rPr>
      <t xml:space="preserve"> -A range up to 100% of the maximum penalty for each day of violation can be assessed for damage.</t>
    </r>
  </si>
  <si>
    <t>(Violations) x ($100,000/day) x (Severity)</t>
  </si>
  <si>
    <t>(0.125) x Maximum Penalty x (%)</t>
  </si>
  <si>
    <r>
      <t xml:space="preserve">Step 3 - Willfulness: </t>
    </r>
    <r>
      <rPr>
        <sz val="12"/>
        <rFont val="Times New Roman"/>
        <family val="1"/>
      </rPr>
      <t>Using 12.5% of the maximum penalty from Step 1, apply the percentage associated with the appropriate degree of willfulness to determine the "Willfulness" assessment.</t>
    </r>
  </si>
  <si>
    <r>
      <rPr>
        <b/>
        <sz val="11.5"/>
        <rFont val="Calibri"/>
        <family val="2"/>
      </rPr>
      <t>Willfulness</t>
    </r>
    <r>
      <rPr>
        <sz val="11.5"/>
        <rFont val="Calibri"/>
        <family val="2"/>
      </rPr>
      <t xml:space="preserve"> -A range up to 12.5% of the established maximum penalty can be .assessed by using the following criteria. </t>
    </r>
  </si>
  <si>
    <r>
      <t>Step 4 - Violation History</t>
    </r>
    <r>
      <rPr>
        <sz val="12"/>
        <rFont val="Times New Roman"/>
        <family val="1"/>
      </rPr>
      <t>: Using 5% of the maximum penalty from Step 1, apply the appropriate percentage associated with violation history to determine the "Violation History" assessment.</t>
    </r>
  </si>
  <si>
    <t xml:space="preserve"> on the history of the violator's actions. A first violation may be assessed up to 5% of</t>
  </si>
  <si>
    <t>Class IV</t>
  </si>
  <si>
    <t xml:space="preserve">A range of 10-100 % of violation per day shall be assessed. </t>
  </si>
  <si>
    <r>
      <t xml:space="preserve"> are considered as Class II violations. A range of </t>
    </r>
    <r>
      <rPr>
        <sz val="11"/>
        <color rgb="FFFF0000"/>
        <rFont val="Times New Roman"/>
        <family val="1"/>
      </rPr>
      <t>3.5-7.5%</t>
    </r>
    <r>
      <rPr>
        <sz val="11"/>
        <color rgb="FF000000"/>
        <rFont val="Times New Roman"/>
        <family val="1"/>
      </rPr>
      <t xml:space="preserve"> of the </t>
    </r>
  </si>
  <si>
    <r>
      <t xml:space="preserve">also be considered a Class IE violation. A range of </t>
    </r>
    <r>
      <rPr>
        <sz val="11"/>
        <color rgb="FFFF0000"/>
        <rFont val="Times New Roman"/>
        <family val="1"/>
      </rPr>
      <t>1-3.5%</t>
    </r>
    <r>
      <rPr>
        <sz val="11"/>
        <color rgb="FF000000"/>
        <rFont val="Times New Roman"/>
        <family val="1"/>
      </rPr>
      <t xml:space="preserve"> of the </t>
    </r>
  </si>
  <si>
    <r>
      <t xml:space="preserve">imminent hazard to public health and safety. A range of </t>
    </r>
    <r>
      <rPr>
        <sz val="11"/>
        <color rgb="FFFF0000"/>
        <rFont val="Times New Roman"/>
        <family val="1"/>
      </rPr>
      <t xml:space="preserve">0-1% </t>
    </r>
    <r>
      <rPr>
        <sz val="11"/>
        <color rgb="FF000000"/>
        <rFont val="Times New Roman"/>
        <family val="1"/>
      </rPr>
      <t>of the allowable</t>
    </r>
  </si>
  <si>
    <r>
      <t xml:space="preserve">A range of </t>
    </r>
    <r>
      <rPr>
        <sz val="12"/>
        <color rgb="FFFF0000"/>
        <rFont val="Times New Roman"/>
        <family val="1"/>
      </rPr>
      <t xml:space="preserve">7.5-10% </t>
    </r>
    <r>
      <rPr>
        <sz val="12"/>
        <rFont val="Times New Roman"/>
        <family val="1"/>
      </rPr>
      <t xml:space="preserve">of maximum violation per day shall be assessed. </t>
    </r>
  </si>
  <si>
    <r>
      <rPr>
        <b/>
        <sz val="11.5"/>
        <rFont val="Calibri"/>
        <family val="2"/>
      </rPr>
      <t>Extreme</t>
    </r>
    <r>
      <rPr>
        <sz val="11.5"/>
        <rFont val="Calibri"/>
        <family val="2"/>
      </rPr>
      <t xml:space="preserve"> -Apply 37.5-50% of the maximum penalty assessable under "Damage".   Documented damage </t>
    </r>
  </si>
  <si>
    <r>
      <rPr>
        <b/>
        <sz val="11.5"/>
        <rFont val="Calibri"/>
        <family val="2"/>
      </rPr>
      <t>High</t>
    </r>
    <r>
      <rPr>
        <sz val="11.5"/>
        <rFont val="Calibri"/>
        <family val="2"/>
      </rPr>
      <t xml:space="preserve"> -Apply 25-37.5% of the maximum penalty assessable under "Damage".  Situations which may create</t>
    </r>
  </si>
  <si>
    <r>
      <rPr>
        <b/>
        <sz val="11.5"/>
        <rFont val="Calibri"/>
        <family val="2"/>
      </rPr>
      <t>Low</t>
    </r>
    <r>
      <rPr>
        <sz val="11.5"/>
        <rFont val="Calibri"/>
        <family val="2"/>
      </rPr>
      <t xml:space="preserve"> -Apply up to 12.5% of the maximum penalty assessable under' '.'Damage".   Situations which</t>
    </r>
  </si>
  <si>
    <t>severe enough and with circumstances such that loss of life was possible.</t>
  </si>
  <si>
    <t>Class IV -  Egregious violation which is conspicuously bad, flagrant or offensive.</t>
  </si>
  <si>
    <t>ultimately results in loss of property.</t>
  </si>
  <si>
    <t>ultimately results in loss of life.</t>
  </si>
  <si>
    <t>severe enough and with circumstances such that loss of property was possible.</t>
  </si>
  <si>
    <t>10-25: a violation that THE OPERATOR SHOULD HAVE OR COULD HAVE KNOWN ABOUT AND FAILED TO ACT UPON THAT IS</t>
  </si>
  <si>
    <t xml:space="preserve">25-50: a violation that THE OPERATOR SHOULD HAVE OR COULD HAVE KNOWN AND FAILED TO ACT UPON ABOUT THAT IS </t>
  </si>
  <si>
    <t xml:space="preserve">50-75: a violation that THE OPERATOR SHOULD HAVE OR COULD HAVE KNOWN ABOUT AND FAILED TO ACT UPON THAT </t>
  </si>
  <si>
    <t xml:space="preserve">75-100: a violation THE OPERATOR SHOULD HAVE OR COULD HAVE KNOWN ABOUT AND FAILED TO ACT UPON THAT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</si>
</sst>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[$-409]mmmm\ d\,\ yyyy;@"/>
    <numFmt numFmtId="165" formatCode="0.0%"/>
  </numFmts>
  <fonts count="31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6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.5"/>
      <name val="Calibri"/>
      <family val="2"/>
    </font>
    <font>
      <b/>
      <sz val="11.5"/>
      <name val="Calibri"/>
      <family val="2"/>
    </font>
    <font>
      <sz val="11.5"/>
      <name val="Times New Roman"/>
      <family val="1"/>
    </font>
    <font>
      <b/>
      <sz val="11.5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000000"/>
      <name val="Tahoma"/>
      <family val="2"/>
    </font>
    <font>
      <sz val="10"/>
      <color rgb="FF1F497D"/>
      <name val="Tahoma"/>
      <family val="2"/>
    </font>
    <font>
      <sz val="12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b/>
      <sz val="11"/>
      <color theme="6" tint="-0.499984740745262"/>
      <name val="Calibri"/>
      <family val="2"/>
    </font>
    <font>
      <b/>
      <sz val="12"/>
      <color rgb="FFFF0000"/>
      <name val="Times New Roman"/>
      <family val="1"/>
    </font>
    <font>
      <b/>
      <sz val="10"/>
      <color theme="6" tint="-0.499984740745262"/>
      <name val="Tahoma"/>
      <family val="2"/>
    </font>
    <font>
      <b/>
      <sz val="12"/>
      <color theme="6" tint="-0.499984740745262"/>
      <name val="Times New Roman"/>
      <family val="1"/>
    </font>
    <font>
      <b/>
      <sz val="10"/>
      <color rgb="FF1F497D"/>
      <name val="Tahoma"/>
      <family val="2"/>
    </font>
    <font>
      <b/>
      <sz val="10"/>
      <color rgb="FFFF0000"/>
      <name val="Tahoma"/>
      <family val="2"/>
    </font>
    <font>
      <b/>
      <sz val="10"/>
      <color rgb="FFFF0000"/>
      <name val="Arial"/>
      <family val="2"/>
    </font>
    <font>
      <b/>
      <i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9" fontId="2" fillId="2" borderId="0" xfId="0" applyNumberFormat="1" applyFont="1" applyFill="1"/>
    <xf numFmtId="5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Fill="1"/>
    <xf numFmtId="9" fontId="2" fillId="0" borderId="0" xfId="0" applyNumberFormat="1" applyFont="1" applyFill="1"/>
    <xf numFmtId="0" fontId="4" fillId="0" borderId="0" xfId="0" applyFont="1" applyAlignment="1">
      <alignment horizontal="center" vertical="top"/>
    </xf>
    <xf numFmtId="9" fontId="1" fillId="0" borderId="0" xfId="0" applyNumberFormat="1" applyFont="1" applyFill="1" applyAlignment="1">
      <alignment horizontal="right"/>
    </xf>
    <xf numFmtId="5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1" applyFont="1"/>
    <xf numFmtId="0" fontId="2" fillId="0" borderId="0" xfId="1" applyFont="1"/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5" fontId="1" fillId="0" borderId="0" xfId="1" applyNumberFormat="1" applyFont="1"/>
    <xf numFmtId="165" fontId="2" fillId="2" borderId="0" xfId="0" applyNumberFormat="1" applyFont="1" applyFill="1"/>
    <xf numFmtId="9" fontId="2" fillId="3" borderId="0" xfId="0" applyNumberFormat="1" applyFont="1" applyFill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5" fontId="1" fillId="0" borderId="0" xfId="1" applyNumberFormat="1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5" fontId="2" fillId="2" borderId="0" xfId="0" applyNumberFormat="1" applyFont="1" applyFill="1" applyAlignment="1">
      <alignment horizontal="center"/>
    </xf>
    <xf numFmtId="5" fontId="2" fillId="0" borderId="1" xfId="0" applyNumberFormat="1" applyFont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5" fontId="1" fillId="0" borderId="2" xfId="0" applyNumberFormat="1" applyFont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D12" sqref="D12"/>
    </sheetView>
  </sheetViews>
  <sheetFormatPr defaultColWidth="9.109375" defaultRowHeight="15.6" x14ac:dyDescent="0.3"/>
  <cols>
    <col min="1" max="2" width="9.109375" style="22"/>
    <col min="3" max="3" width="6.33203125" style="22" customWidth="1"/>
    <col min="4" max="4" width="57.44140625" style="22" customWidth="1"/>
    <col min="5" max="16384" width="9.109375" style="22"/>
  </cols>
  <sheetData>
    <row r="1" spans="1:9" ht="20.399999999999999" x14ac:dyDescent="0.35">
      <c r="A1" s="51" t="s">
        <v>44</v>
      </c>
      <c r="B1" s="51"/>
      <c r="C1" s="51"/>
      <c r="D1" s="51"/>
      <c r="E1" s="51"/>
      <c r="F1" s="51"/>
      <c r="G1" s="51"/>
      <c r="H1" s="51"/>
      <c r="I1" s="51"/>
    </row>
    <row r="3" spans="1:9" x14ac:dyDescent="0.3">
      <c r="A3" s="49" t="s">
        <v>96</v>
      </c>
      <c r="B3" s="49"/>
      <c r="C3" s="49"/>
      <c r="D3" s="52"/>
      <c r="E3" s="52"/>
      <c r="F3" s="52"/>
      <c r="G3" s="52"/>
      <c r="H3" s="52"/>
      <c r="I3" s="52"/>
    </row>
    <row r="5" spans="1:9" x14ac:dyDescent="0.3">
      <c r="A5" s="49" t="s">
        <v>97</v>
      </c>
      <c r="B5" s="49"/>
      <c r="C5" s="49"/>
      <c r="D5" s="52"/>
      <c r="E5" s="52"/>
      <c r="F5" s="52"/>
      <c r="G5" s="52"/>
      <c r="H5" s="52"/>
      <c r="I5" s="52"/>
    </row>
    <row r="7" spans="1:9" x14ac:dyDescent="0.3">
      <c r="A7" s="49" t="s">
        <v>45</v>
      </c>
      <c r="B7" s="49"/>
      <c r="C7" s="49"/>
      <c r="D7" s="50"/>
      <c r="E7" s="50"/>
      <c r="F7" s="50"/>
      <c r="G7" s="50"/>
      <c r="H7" s="50"/>
      <c r="I7" s="50"/>
    </row>
    <row r="9" spans="1:9" ht="15.75" customHeight="1" x14ac:dyDescent="0.3">
      <c r="A9" s="23" t="s">
        <v>98</v>
      </c>
      <c r="D9" s="24"/>
      <c r="E9" s="24"/>
      <c r="F9" s="24"/>
      <c r="G9" s="24"/>
      <c r="H9" s="24"/>
      <c r="I9" s="24"/>
    </row>
    <row r="11" spans="1:9" ht="26.25" customHeight="1" x14ac:dyDescent="0.3">
      <c r="A11" s="49" t="s">
        <v>46</v>
      </c>
      <c r="B11" s="49"/>
      <c r="C11" s="49"/>
      <c r="D11" s="22" t="s">
        <v>129</v>
      </c>
      <c r="E11" s="25"/>
      <c r="F11" s="25"/>
      <c r="G11" s="25"/>
      <c r="H11" s="25"/>
      <c r="I11" s="25"/>
    </row>
    <row r="12" spans="1:9" ht="146.25" customHeight="1" x14ac:dyDescent="0.3">
      <c r="D12" s="26"/>
      <c r="E12" s="25"/>
      <c r="F12" s="25"/>
      <c r="G12" s="25"/>
      <c r="H12" s="25"/>
      <c r="I12" s="25"/>
    </row>
    <row r="13" spans="1:9" ht="220.5" customHeight="1" x14ac:dyDescent="0.3">
      <c r="D13" s="26"/>
      <c r="E13" s="25"/>
      <c r="F13" s="25"/>
      <c r="G13" s="25"/>
      <c r="H13" s="25"/>
      <c r="I13" s="25"/>
    </row>
    <row r="14" spans="1:9" ht="57.75" customHeight="1" x14ac:dyDescent="0.3">
      <c r="A14" s="27" t="s">
        <v>47</v>
      </c>
      <c r="B14" s="28"/>
      <c r="C14" s="28"/>
      <c r="D14" s="53">
        <f>Violation1!D225</f>
        <v>2191.40625</v>
      </c>
      <c r="E14" s="54"/>
      <c r="F14" s="54"/>
      <c r="G14" s="54"/>
      <c r="H14" s="54"/>
      <c r="I14" s="54"/>
    </row>
    <row r="15" spans="1:9" ht="54.9" customHeight="1" x14ac:dyDescent="0.3">
      <c r="D15" s="55"/>
      <c r="E15" s="55"/>
      <c r="F15" s="55"/>
      <c r="G15" s="55"/>
      <c r="H15" s="55"/>
      <c r="I15" s="55"/>
    </row>
    <row r="16" spans="1:9" ht="39.9" customHeight="1" x14ac:dyDescent="0.3">
      <c r="D16" s="55"/>
      <c r="E16" s="55"/>
      <c r="F16" s="55"/>
      <c r="G16" s="55"/>
      <c r="H16" s="55"/>
      <c r="I16" s="55"/>
    </row>
    <row r="17" spans="4:9" ht="39.9" customHeight="1" x14ac:dyDescent="0.3">
      <c r="D17" s="55"/>
      <c r="E17" s="55"/>
      <c r="F17" s="55"/>
      <c r="G17" s="55"/>
      <c r="H17" s="55"/>
      <c r="I17" s="55"/>
    </row>
    <row r="18" spans="4:9" ht="39.9" customHeight="1" x14ac:dyDescent="0.3">
      <c r="D18" s="25"/>
    </row>
    <row r="21" spans="4:9" x14ac:dyDescent="0.3">
      <c r="D21" s="29"/>
    </row>
  </sheetData>
  <mergeCells count="12">
    <mergeCell ref="A11:C11"/>
    <mergeCell ref="D14:I14"/>
    <mergeCell ref="D15:I15"/>
    <mergeCell ref="D16:I16"/>
    <mergeCell ref="D17:I17"/>
    <mergeCell ref="A7:C7"/>
    <mergeCell ref="D7:I7"/>
    <mergeCell ref="A1:I1"/>
    <mergeCell ref="A3:C3"/>
    <mergeCell ref="D3:I3"/>
    <mergeCell ref="A5:C5"/>
    <mergeCell ref="D5:I5"/>
  </mergeCells>
  <pageMargins left="0.75" right="0.75" top="1" bottom="1" header="0.5" footer="0.5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5"/>
  <sheetViews>
    <sheetView tabSelected="1" topLeftCell="A202" zoomScaleNormal="100" workbookViewId="0">
      <selection sqref="A1:I1"/>
    </sheetView>
  </sheetViews>
  <sheetFormatPr defaultColWidth="9.109375" defaultRowHeight="15.6" x14ac:dyDescent="0.3"/>
  <cols>
    <col min="1" max="1" width="12.6640625" style="1" customWidth="1"/>
    <col min="2" max="16384" width="9.109375" style="1"/>
  </cols>
  <sheetData>
    <row r="1" spans="1:9" ht="17.399999999999999" x14ac:dyDescent="0.3">
      <c r="A1" s="58" t="s">
        <v>22</v>
      </c>
      <c r="B1" s="58"/>
      <c r="C1" s="58"/>
      <c r="D1" s="58"/>
      <c r="E1" s="58"/>
      <c r="F1" s="58"/>
      <c r="G1" s="58"/>
      <c r="H1" s="58"/>
      <c r="I1" s="58"/>
    </row>
    <row r="2" spans="1:9" ht="17.399999999999999" x14ac:dyDescent="0.3">
      <c r="A2" s="58" t="s">
        <v>23</v>
      </c>
      <c r="B2" s="58"/>
      <c r="C2" s="58"/>
      <c r="D2" s="58"/>
      <c r="E2" s="58"/>
      <c r="F2" s="58"/>
      <c r="G2" s="58"/>
      <c r="H2" s="58"/>
      <c r="I2" s="58"/>
    </row>
    <row r="3" spans="1:9" ht="17.399999999999999" x14ac:dyDescent="0.3">
      <c r="A3" s="58"/>
      <c r="B3" s="58"/>
      <c r="C3" s="58"/>
      <c r="D3" s="58"/>
      <c r="E3" s="58"/>
      <c r="F3" s="58"/>
      <c r="G3" s="58"/>
      <c r="H3" s="58"/>
      <c r="I3" s="58"/>
    </row>
    <row r="5" spans="1:9" ht="15.75" customHeight="1" x14ac:dyDescent="0.3">
      <c r="A5" s="59" t="s">
        <v>43</v>
      </c>
      <c r="B5" s="59"/>
      <c r="C5" s="59"/>
      <c r="D5" s="59"/>
      <c r="E5" s="59"/>
      <c r="F5" s="59"/>
      <c r="G5" s="59"/>
      <c r="H5" s="59"/>
      <c r="I5" s="59"/>
    </row>
    <row r="6" spans="1:9" x14ac:dyDescent="0.3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3">
      <c r="A7" s="59"/>
      <c r="B7" s="59"/>
      <c r="C7" s="59"/>
      <c r="D7" s="59"/>
      <c r="E7" s="59"/>
      <c r="F7" s="59"/>
      <c r="G7" s="59"/>
      <c r="H7" s="59"/>
      <c r="I7" s="59"/>
    </row>
    <row r="9" spans="1:9" x14ac:dyDescent="0.3">
      <c r="A9" s="56" t="s">
        <v>26</v>
      </c>
      <c r="B9" s="56"/>
      <c r="C9" s="56"/>
      <c r="D9" s="56"/>
      <c r="E9" s="56"/>
      <c r="F9" s="56"/>
      <c r="G9" s="56"/>
      <c r="H9" s="56"/>
      <c r="I9" s="56"/>
    </row>
    <row r="10" spans="1:9" x14ac:dyDescent="0.3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3">
      <c r="A11" s="57" t="s">
        <v>130</v>
      </c>
      <c r="B11" s="57"/>
      <c r="C11" s="57"/>
      <c r="D11" s="57"/>
      <c r="E11" s="57"/>
      <c r="F11" s="57"/>
      <c r="G11" s="57"/>
      <c r="H11" s="57"/>
      <c r="I11" s="57"/>
    </row>
    <row r="12" spans="1:9" x14ac:dyDescent="0.3">
      <c r="A12" s="57"/>
      <c r="B12" s="57"/>
      <c r="C12" s="57"/>
      <c r="D12" s="57"/>
      <c r="E12" s="57"/>
      <c r="F12" s="57"/>
      <c r="G12" s="57"/>
      <c r="H12" s="57"/>
      <c r="I12" s="57"/>
    </row>
    <row r="13" spans="1:9" x14ac:dyDescent="0.3">
      <c r="A13" s="57"/>
      <c r="B13" s="57"/>
      <c r="C13" s="57"/>
      <c r="D13" s="57"/>
      <c r="E13" s="57"/>
      <c r="F13" s="57"/>
      <c r="G13" s="57"/>
      <c r="H13" s="57"/>
      <c r="I13" s="57"/>
    </row>
    <row r="14" spans="1:9" x14ac:dyDescent="0.3">
      <c r="A14" s="57"/>
      <c r="B14" s="57"/>
      <c r="C14" s="57"/>
      <c r="D14" s="57"/>
      <c r="E14" s="57"/>
      <c r="F14" s="57"/>
      <c r="G14" s="57"/>
      <c r="H14" s="57"/>
      <c r="I14" s="57"/>
    </row>
    <row r="16" spans="1:9" x14ac:dyDescent="0.3">
      <c r="A16" s="2" t="s">
        <v>0</v>
      </c>
      <c r="B16" s="1" t="s">
        <v>1</v>
      </c>
      <c r="C16" s="3"/>
      <c r="D16" s="1" t="s">
        <v>2</v>
      </c>
      <c r="E16" s="30">
        <v>7.4999999999999997E-2</v>
      </c>
      <c r="F16" s="1" t="s">
        <v>3</v>
      </c>
      <c r="G16" s="3"/>
      <c r="H16" s="41" t="s">
        <v>138</v>
      </c>
      <c r="I16" s="31"/>
    </row>
    <row r="17" spans="1:7" x14ac:dyDescent="0.3">
      <c r="A17" s="2"/>
      <c r="B17" s="10"/>
      <c r="C17" s="11"/>
      <c r="D17" s="10"/>
      <c r="E17" s="11"/>
      <c r="F17" s="10"/>
      <c r="G17" s="11"/>
    </row>
    <row r="18" spans="1:7" x14ac:dyDescent="0.3">
      <c r="D18" s="7" t="s">
        <v>24</v>
      </c>
      <c r="E18" s="63">
        <v>1</v>
      </c>
      <c r="F18" s="63"/>
    </row>
    <row r="19" spans="1:7" x14ac:dyDescent="0.3">
      <c r="D19" s="7" t="s">
        <v>4</v>
      </c>
      <c r="E19" s="64">
        <f>E18*100000</f>
        <v>100000</v>
      </c>
      <c r="F19" s="64"/>
    </row>
    <row r="20" spans="1:7" x14ac:dyDescent="0.3">
      <c r="D20" s="7" t="s">
        <v>5</v>
      </c>
      <c r="E20" s="1" t="s">
        <v>132</v>
      </c>
    </row>
    <row r="21" spans="1:7" x14ac:dyDescent="0.3">
      <c r="D21" s="7"/>
      <c r="E21" s="61">
        <f>(E19*C16)+(E19*E16)+(E19*G16)+(E19*I16)</f>
        <v>7500</v>
      </c>
      <c r="F21" s="61"/>
    </row>
    <row r="22" spans="1:7" x14ac:dyDescent="0.3">
      <c r="E22" s="7"/>
      <c r="F22" s="4"/>
    </row>
    <row r="23" spans="1:7" x14ac:dyDescent="0.3">
      <c r="B23" s="2" t="s">
        <v>51</v>
      </c>
    </row>
    <row r="24" spans="1:7" x14ac:dyDescent="0.3">
      <c r="B24" s="2"/>
    </row>
    <row r="25" spans="1:7" x14ac:dyDescent="0.3">
      <c r="B25" s="17" t="s">
        <v>52</v>
      </c>
    </row>
    <row r="26" spans="1:7" x14ac:dyDescent="0.3">
      <c r="B26" s="17" t="s">
        <v>48</v>
      </c>
    </row>
    <row r="27" spans="1:7" x14ac:dyDescent="0.3">
      <c r="B27" s="17" t="s">
        <v>100</v>
      </c>
    </row>
    <row r="28" spans="1:7" x14ac:dyDescent="0.3">
      <c r="B28" s="17" t="s">
        <v>101</v>
      </c>
    </row>
    <row r="29" spans="1:7" x14ac:dyDescent="0.3">
      <c r="B29" s="17" t="s">
        <v>49</v>
      </c>
    </row>
    <row r="30" spans="1:7" x14ac:dyDescent="0.3">
      <c r="B30" s="17" t="s">
        <v>102</v>
      </c>
    </row>
    <row r="31" spans="1:7" x14ac:dyDescent="0.3">
      <c r="B31" s="17" t="s">
        <v>142</v>
      </c>
    </row>
    <row r="32" spans="1:7" x14ac:dyDescent="0.3">
      <c r="B32" s="17" t="s">
        <v>50</v>
      </c>
    </row>
    <row r="33" spans="2:2" x14ac:dyDescent="0.3">
      <c r="B33" s="2"/>
    </row>
    <row r="34" spans="2:2" x14ac:dyDescent="0.3">
      <c r="B34" s="17" t="s">
        <v>103</v>
      </c>
    </row>
    <row r="35" spans="2:2" x14ac:dyDescent="0.3">
      <c r="B35" s="17" t="s">
        <v>104</v>
      </c>
    </row>
    <row r="36" spans="2:2" x14ac:dyDescent="0.3">
      <c r="B36" s="17" t="s">
        <v>107</v>
      </c>
    </row>
    <row r="37" spans="2:2" x14ac:dyDescent="0.3">
      <c r="B37" s="17" t="s">
        <v>108</v>
      </c>
    </row>
    <row r="38" spans="2:2" x14ac:dyDescent="0.3">
      <c r="B38" s="17" t="s">
        <v>53</v>
      </c>
    </row>
    <row r="39" spans="2:2" x14ac:dyDescent="0.3">
      <c r="B39" s="17" t="s">
        <v>105</v>
      </c>
    </row>
    <row r="40" spans="2:2" x14ac:dyDescent="0.3">
      <c r="B40" s="17" t="s">
        <v>106</v>
      </c>
    </row>
    <row r="41" spans="2:2" x14ac:dyDescent="0.3">
      <c r="B41" s="17" t="s">
        <v>141</v>
      </c>
    </row>
    <row r="42" spans="2:2" x14ac:dyDescent="0.3">
      <c r="B42" s="17" t="s">
        <v>54</v>
      </c>
    </row>
    <row r="44" spans="2:2" x14ac:dyDescent="0.3">
      <c r="B44" s="17" t="s">
        <v>109</v>
      </c>
    </row>
    <row r="45" spans="2:2" x14ac:dyDescent="0.3">
      <c r="B45" s="17" t="s">
        <v>110</v>
      </c>
    </row>
    <row r="46" spans="2:2" x14ac:dyDescent="0.3">
      <c r="B46" s="17" t="s">
        <v>112</v>
      </c>
    </row>
    <row r="47" spans="2:2" x14ac:dyDescent="0.3">
      <c r="B47" s="17" t="s">
        <v>140</v>
      </c>
    </row>
    <row r="48" spans="2:2" x14ac:dyDescent="0.3">
      <c r="B48" s="17" t="s">
        <v>54</v>
      </c>
    </row>
    <row r="49" spans="2:14" x14ac:dyDescent="0.3">
      <c r="J49" s="35"/>
      <c r="K49" s="35"/>
      <c r="L49" s="35"/>
      <c r="M49" s="35"/>
      <c r="N49" s="35"/>
    </row>
    <row r="50" spans="2:14" x14ac:dyDescent="0.3">
      <c r="B50" s="17" t="s">
        <v>127</v>
      </c>
      <c r="J50" s="36"/>
      <c r="K50" s="35"/>
      <c r="L50" s="35"/>
      <c r="M50" s="35"/>
      <c r="N50" s="35"/>
    </row>
    <row r="51" spans="2:14" x14ac:dyDescent="0.3">
      <c r="B51" s="17" t="s">
        <v>111</v>
      </c>
      <c r="J51" s="37"/>
      <c r="K51" s="35"/>
      <c r="L51" s="35"/>
      <c r="M51" s="35"/>
      <c r="N51" s="35"/>
    </row>
    <row r="52" spans="2:14" x14ac:dyDescent="0.3">
      <c r="B52" s="1" t="s">
        <v>143</v>
      </c>
      <c r="J52" s="38"/>
      <c r="K52" s="35"/>
      <c r="L52" s="35"/>
      <c r="M52" s="35"/>
      <c r="N52" s="35"/>
    </row>
    <row r="53" spans="2:14" x14ac:dyDescent="0.3">
      <c r="J53" s="42"/>
      <c r="K53" s="43"/>
      <c r="L53" s="43"/>
      <c r="M53" s="35"/>
      <c r="N53" s="35"/>
    </row>
    <row r="54" spans="2:14" x14ac:dyDescent="0.3">
      <c r="B54" s="40" t="s">
        <v>148</v>
      </c>
      <c r="C54" s="2"/>
      <c r="D54" s="2"/>
      <c r="E54" s="2"/>
      <c r="F54" s="2"/>
      <c r="J54" s="39"/>
      <c r="K54" s="43"/>
      <c r="L54" s="43"/>
      <c r="M54" s="35"/>
      <c r="N54" s="35"/>
    </row>
    <row r="55" spans="2:14" x14ac:dyDescent="0.3">
      <c r="B55" s="41" t="s">
        <v>139</v>
      </c>
      <c r="C55" s="2"/>
      <c r="D55" s="2"/>
      <c r="E55" s="2"/>
      <c r="F55" s="2"/>
      <c r="J55" s="39"/>
      <c r="K55" s="43"/>
      <c r="L55" s="43"/>
      <c r="M55" s="35"/>
      <c r="N55" s="35"/>
    </row>
    <row r="56" spans="2:14" x14ac:dyDescent="0.3">
      <c r="B56" s="2"/>
      <c r="C56" s="2"/>
      <c r="D56" s="2"/>
      <c r="E56" s="2"/>
      <c r="F56" s="2"/>
      <c r="J56" s="42"/>
      <c r="K56" s="43"/>
      <c r="L56" s="43"/>
      <c r="M56" s="35"/>
      <c r="N56" s="35"/>
    </row>
    <row r="57" spans="2:14" s="46" customFormat="1" x14ac:dyDescent="0.3">
      <c r="B57" s="45" t="s">
        <v>152</v>
      </c>
      <c r="C57" s="41"/>
      <c r="D57" s="41"/>
      <c r="E57" s="41"/>
      <c r="F57" s="41"/>
      <c r="J57" s="45"/>
      <c r="K57" s="41"/>
      <c r="L57" s="41"/>
      <c r="N57" s="34"/>
    </row>
    <row r="58" spans="2:14" s="46" customFormat="1" ht="16.2" x14ac:dyDescent="0.35">
      <c r="B58" s="47"/>
      <c r="C58" s="41" t="s">
        <v>151</v>
      </c>
      <c r="D58" s="48"/>
      <c r="E58" s="48"/>
      <c r="F58" s="48"/>
      <c r="G58" s="48"/>
      <c r="H58" s="48"/>
      <c r="I58" s="48"/>
      <c r="J58" s="47"/>
      <c r="K58" s="41"/>
      <c r="L58" s="41"/>
      <c r="N58" s="32"/>
    </row>
    <row r="59" spans="2:14" s="46" customFormat="1" ht="16.2" x14ac:dyDescent="0.35">
      <c r="B59" s="45" t="s">
        <v>153</v>
      </c>
      <c r="C59" s="41"/>
      <c r="D59" s="48"/>
      <c r="E59" s="48"/>
      <c r="F59" s="48"/>
      <c r="G59" s="48"/>
      <c r="H59" s="48"/>
      <c r="I59" s="48"/>
      <c r="J59" s="45"/>
      <c r="K59" s="41"/>
      <c r="L59" s="41"/>
      <c r="N59" s="34"/>
    </row>
    <row r="60" spans="2:14" s="46" customFormat="1" ht="16.2" x14ac:dyDescent="0.35">
      <c r="B60" s="47"/>
      <c r="C60" s="41" t="s">
        <v>147</v>
      </c>
      <c r="D60" s="48"/>
      <c r="E60" s="48"/>
      <c r="F60" s="48"/>
      <c r="G60" s="48"/>
      <c r="H60" s="48"/>
      <c r="I60" s="48"/>
      <c r="J60" s="47"/>
      <c r="K60" s="41"/>
      <c r="L60" s="41"/>
      <c r="N60" s="32"/>
    </row>
    <row r="61" spans="2:14" s="46" customFormat="1" ht="16.2" x14ac:dyDescent="0.35">
      <c r="B61" s="45" t="s">
        <v>154</v>
      </c>
      <c r="D61" s="48"/>
      <c r="E61" s="48"/>
      <c r="F61" s="48"/>
      <c r="G61" s="48"/>
      <c r="H61" s="48"/>
      <c r="I61" s="48"/>
      <c r="J61" s="45"/>
      <c r="K61" s="41"/>
      <c r="L61" s="41"/>
      <c r="N61" s="34"/>
    </row>
    <row r="62" spans="2:14" s="46" customFormat="1" ht="16.2" x14ac:dyDescent="0.35">
      <c r="B62" s="47"/>
      <c r="C62" s="41" t="s">
        <v>149</v>
      </c>
      <c r="D62" s="48"/>
      <c r="E62" s="48"/>
      <c r="F62" s="48"/>
      <c r="G62" s="48"/>
      <c r="H62" s="48"/>
      <c r="I62" s="48"/>
      <c r="J62" s="47"/>
      <c r="K62" s="41"/>
      <c r="L62" s="41"/>
      <c r="N62" s="32"/>
    </row>
    <row r="63" spans="2:14" s="46" customFormat="1" ht="16.2" x14ac:dyDescent="0.35">
      <c r="B63" s="45" t="s">
        <v>155</v>
      </c>
      <c r="C63" s="41"/>
      <c r="D63" s="48"/>
      <c r="E63" s="48"/>
      <c r="F63" s="48"/>
      <c r="G63" s="48"/>
      <c r="H63" s="48"/>
      <c r="I63" s="48"/>
      <c r="J63" s="45"/>
      <c r="K63" s="41"/>
      <c r="L63" s="41"/>
      <c r="N63" s="34"/>
    </row>
    <row r="64" spans="2:14" s="46" customFormat="1" ht="16.2" x14ac:dyDescent="0.35">
      <c r="B64" s="45"/>
      <c r="C64" s="41" t="s">
        <v>150</v>
      </c>
      <c r="D64" s="48"/>
      <c r="E64" s="48"/>
      <c r="F64" s="48"/>
      <c r="G64" s="48"/>
      <c r="H64" s="48"/>
      <c r="I64" s="48"/>
      <c r="J64" s="45"/>
      <c r="K64" s="41"/>
      <c r="L64" s="41"/>
    </row>
    <row r="65" spans="1:12" ht="16.2" x14ac:dyDescent="0.35">
      <c r="B65" s="8"/>
      <c r="C65" s="8"/>
      <c r="D65" s="8"/>
      <c r="E65" s="8"/>
      <c r="F65" s="8"/>
      <c r="G65" s="8"/>
      <c r="H65" s="8"/>
      <c r="I65" s="8"/>
      <c r="J65" s="44"/>
      <c r="K65" s="2"/>
      <c r="L65" s="2"/>
    </row>
    <row r="66" spans="1:12" ht="16.2" x14ac:dyDescent="0.35">
      <c r="B66" s="8"/>
      <c r="C66" s="8"/>
      <c r="D66" s="8"/>
      <c r="E66" s="8"/>
      <c r="F66" s="8"/>
      <c r="G66" s="8"/>
      <c r="H66" s="8"/>
      <c r="I66" s="8"/>
      <c r="J66" s="34"/>
    </row>
    <row r="67" spans="1:12" x14ac:dyDescent="0.3">
      <c r="A67" s="56" t="s">
        <v>25</v>
      </c>
      <c r="B67" s="56"/>
      <c r="C67" s="56"/>
      <c r="D67" s="56"/>
      <c r="E67" s="56"/>
      <c r="F67" s="56"/>
      <c r="G67" s="56"/>
      <c r="H67" s="56"/>
      <c r="I67" s="56"/>
      <c r="J67" s="32"/>
    </row>
    <row r="68" spans="1:12" x14ac:dyDescent="0.3">
      <c r="A68" s="5"/>
      <c r="B68" s="5"/>
      <c r="C68" s="5"/>
      <c r="D68" s="5"/>
      <c r="E68" s="5"/>
      <c r="F68" s="5"/>
      <c r="G68" s="5"/>
      <c r="H68" s="5"/>
      <c r="I68" s="5"/>
    </row>
    <row r="69" spans="1:12" ht="15.75" customHeight="1" x14ac:dyDescent="0.3">
      <c r="A69" s="57" t="s">
        <v>29</v>
      </c>
      <c r="B69" s="57"/>
      <c r="C69" s="57"/>
      <c r="D69" s="57"/>
      <c r="E69" s="57"/>
      <c r="F69" s="57"/>
      <c r="G69" s="57"/>
      <c r="H69" s="57"/>
      <c r="I69" s="57"/>
    </row>
    <row r="70" spans="1:12" x14ac:dyDescent="0.3">
      <c r="A70" s="57"/>
      <c r="B70" s="57"/>
      <c r="C70" s="57"/>
      <c r="D70" s="57"/>
      <c r="E70" s="57"/>
      <c r="F70" s="57"/>
      <c r="G70" s="57"/>
      <c r="H70" s="57"/>
      <c r="I70" s="57"/>
    </row>
    <row r="71" spans="1:12" x14ac:dyDescent="0.3">
      <c r="A71" s="9"/>
      <c r="B71" s="9"/>
      <c r="C71" s="9"/>
      <c r="D71" s="9"/>
      <c r="E71" s="9"/>
      <c r="F71" s="9"/>
      <c r="G71" s="9"/>
      <c r="H71" s="9"/>
      <c r="I71" s="9"/>
    </row>
    <row r="72" spans="1:12" x14ac:dyDescent="0.3">
      <c r="A72" s="2" t="s">
        <v>27</v>
      </c>
      <c r="B72" s="1" t="s">
        <v>6</v>
      </c>
      <c r="C72" s="30"/>
      <c r="D72" s="1" t="s">
        <v>7</v>
      </c>
      <c r="E72" s="30">
        <v>0.375</v>
      </c>
      <c r="F72" s="1" t="s">
        <v>8</v>
      </c>
      <c r="G72" s="30"/>
      <c r="H72" s="1" t="s">
        <v>9</v>
      </c>
      <c r="I72" s="30"/>
    </row>
    <row r="73" spans="1:12" x14ac:dyDescent="0.3">
      <c r="J73" s="33"/>
    </row>
    <row r="74" spans="1:12" x14ac:dyDescent="0.3">
      <c r="D74" s="7" t="s">
        <v>28</v>
      </c>
      <c r="E74" s="1" t="s">
        <v>30</v>
      </c>
    </row>
    <row r="75" spans="1:12" x14ac:dyDescent="0.3">
      <c r="E75" s="61">
        <f>(E21*0.65*(C72+E72+G72+I72))</f>
        <v>1828.125</v>
      </c>
      <c r="F75" s="61"/>
    </row>
    <row r="77" spans="1:12" x14ac:dyDescent="0.3">
      <c r="B77" s="2" t="s">
        <v>55</v>
      </c>
    </row>
    <row r="78" spans="1:12" x14ac:dyDescent="0.3">
      <c r="B78" s="2"/>
    </row>
    <row r="79" spans="1:12" x14ac:dyDescent="0.3">
      <c r="B79" s="19" t="s">
        <v>131</v>
      </c>
    </row>
    <row r="80" spans="1:12" x14ac:dyDescent="0.3">
      <c r="B80" s="1" t="s">
        <v>56</v>
      </c>
    </row>
    <row r="81" spans="2:9" x14ac:dyDescent="0.3">
      <c r="B81" s="1" t="s">
        <v>57</v>
      </c>
    </row>
    <row r="82" spans="2:9" x14ac:dyDescent="0.3">
      <c r="B82" s="2"/>
    </row>
    <row r="83" spans="2:9" x14ac:dyDescent="0.3">
      <c r="B83" s="19" t="s">
        <v>144</v>
      </c>
    </row>
    <row r="84" spans="2:9" x14ac:dyDescent="0.3">
      <c r="B84" s="1" t="s">
        <v>113</v>
      </c>
    </row>
    <row r="85" spans="2:9" x14ac:dyDescent="0.3">
      <c r="B85" s="2"/>
    </row>
    <row r="86" spans="2:9" x14ac:dyDescent="0.3">
      <c r="B86" s="19" t="s">
        <v>145</v>
      </c>
    </row>
    <row r="87" spans="2:9" x14ac:dyDescent="0.3">
      <c r="B87" s="1" t="s">
        <v>114</v>
      </c>
    </row>
    <row r="89" spans="2:9" x14ac:dyDescent="0.3">
      <c r="B89" s="19" t="s">
        <v>94</v>
      </c>
    </row>
    <row r="90" spans="2:9" x14ac:dyDescent="0.3">
      <c r="B90" s="1" t="s">
        <v>115</v>
      </c>
    </row>
    <row r="91" spans="2:9" x14ac:dyDescent="0.3">
      <c r="B91" s="2"/>
    </row>
    <row r="92" spans="2:9" x14ac:dyDescent="0.3">
      <c r="B92" s="19" t="s">
        <v>146</v>
      </c>
    </row>
    <row r="93" spans="2:9" x14ac:dyDescent="0.3">
      <c r="B93" s="1" t="s">
        <v>116</v>
      </c>
    </row>
    <row r="94" spans="2:9" x14ac:dyDescent="0.3">
      <c r="B94" s="1" t="s">
        <v>58</v>
      </c>
    </row>
    <row r="95" spans="2:9" x14ac:dyDescent="0.3">
      <c r="B95" s="2"/>
    </row>
    <row r="96" spans="2:9" ht="16.2" x14ac:dyDescent="0.3">
      <c r="B96" s="12"/>
      <c r="C96" s="12"/>
      <c r="D96" s="12"/>
      <c r="E96" s="12"/>
      <c r="F96" s="12"/>
      <c r="G96" s="12"/>
      <c r="H96" s="12"/>
      <c r="I96" s="12"/>
    </row>
    <row r="97" spans="1:9" x14ac:dyDescent="0.3">
      <c r="A97" s="57" t="s">
        <v>134</v>
      </c>
      <c r="B97" s="57"/>
      <c r="C97" s="57"/>
      <c r="D97" s="57"/>
      <c r="E97" s="57"/>
      <c r="F97" s="57"/>
      <c r="G97" s="57"/>
      <c r="H97" s="57"/>
      <c r="I97" s="57"/>
    </row>
    <row r="98" spans="1:9" x14ac:dyDescent="0.3">
      <c r="A98" s="57"/>
      <c r="B98" s="57"/>
      <c r="C98" s="57"/>
      <c r="D98" s="57"/>
      <c r="E98" s="57"/>
      <c r="F98" s="57"/>
      <c r="G98" s="57"/>
      <c r="H98" s="57"/>
      <c r="I98" s="57"/>
    </row>
    <row r="99" spans="1:9" x14ac:dyDescent="0.3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3">
      <c r="A100" s="2" t="s">
        <v>42</v>
      </c>
      <c r="B100" s="1" t="s">
        <v>10</v>
      </c>
      <c r="C100" s="30"/>
      <c r="D100" s="1" t="s">
        <v>11</v>
      </c>
      <c r="E100" s="30">
        <v>0.8</v>
      </c>
      <c r="F100" s="1" t="s">
        <v>12</v>
      </c>
      <c r="G100" s="30"/>
    </row>
    <row r="101" spans="1:9" x14ac:dyDescent="0.3">
      <c r="A101" s="2"/>
      <c r="C101" s="11"/>
      <c r="D101" s="10"/>
      <c r="E101" s="11"/>
      <c r="F101" s="10"/>
      <c r="G101" s="11"/>
    </row>
    <row r="102" spans="1:9" x14ac:dyDescent="0.3">
      <c r="A102" s="2"/>
      <c r="C102" s="11"/>
      <c r="D102" s="10"/>
      <c r="E102" s="13" t="s">
        <v>42</v>
      </c>
      <c r="F102" s="10" t="s">
        <v>133</v>
      </c>
      <c r="G102" s="11"/>
    </row>
    <row r="103" spans="1:9" x14ac:dyDescent="0.3">
      <c r="F103" s="61">
        <f>(E21*0.125*(C100+E100+G100))</f>
        <v>750</v>
      </c>
      <c r="G103" s="61"/>
    </row>
    <row r="105" spans="1:9" x14ac:dyDescent="0.3">
      <c r="B105" s="2" t="s">
        <v>55</v>
      </c>
    </row>
    <row r="106" spans="1:9" x14ac:dyDescent="0.3">
      <c r="B106" s="2"/>
    </row>
    <row r="107" spans="1:9" x14ac:dyDescent="0.3">
      <c r="B107" s="19" t="s">
        <v>135</v>
      </c>
    </row>
    <row r="108" spans="1:9" x14ac:dyDescent="0.3">
      <c r="B108" s="2"/>
    </row>
    <row r="109" spans="1:9" x14ac:dyDescent="0.3">
      <c r="B109" s="19" t="s">
        <v>128</v>
      </c>
    </row>
    <row r="110" spans="1:9" x14ac:dyDescent="0.3">
      <c r="B110" s="1" t="s">
        <v>117</v>
      </c>
    </row>
    <row r="111" spans="1:9" x14ac:dyDescent="0.3">
      <c r="B111" s="1" t="s">
        <v>59</v>
      </c>
    </row>
    <row r="112" spans="1:9" x14ac:dyDescent="0.3">
      <c r="B112" s="1" t="s">
        <v>60</v>
      </c>
    </row>
    <row r="113" spans="1:9" x14ac:dyDescent="0.3">
      <c r="B113" s="2"/>
    </row>
    <row r="114" spans="1:9" x14ac:dyDescent="0.3">
      <c r="B114" s="19" t="s">
        <v>118</v>
      </c>
    </row>
    <row r="115" spans="1:9" x14ac:dyDescent="0.3">
      <c r="B115" s="1" t="s">
        <v>61</v>
      </c>
    </row>
    <row r="116" spans="1:9" x14ac:dyDescent="0.3">
      <c r="B116" s="1" t="s">
        <v>119</v>
      </c>
    </row>
    <row r="117" spans="1:9" x14ac:dyDescent="0.3">
      <c r="B117" s="1" t="s">
        <v>62</v>
      </c>
    </row>
    <row r="118" spans="1:9" x14ac:dyDescent="0.3">
      <c r="B118" s="2"/>
    </row>
    <row r="119" spans="1:9" x14ac:dyDescent="0.3">
      <c r="B119" s="19" t="s">
        <v>64</v>
      </c>
    </row>
    <row r="120" spans="1:9" x14ac:dyDescent="0.3">
      <c r="B120" s="1" t="s">
        <v>120</v>
      </c>
    </row>
    <row r="121" spans="1:9" x14ac:dyDescent="0.3">
      <c r="B121" s="1" t="s">
        <v>63</v>
      </c>
    </row>
    <row r="123" spans="1:9" ht="15.75" customHeight="1" x14ac:dyDescent="0.3">
      <c r="A123" s="57" t="s">
        <v>136</v>
      </c>
      <c r="B123" s="57"/>
      <c r="C123" s="57"/>
      <c r="D123" s="57"/>
      <c r="E123" s="57"/>
      <c r="F123" s="57"/>
      <c r="G123" s="57"/>
      <c r="H123" s="57"/>
      <c r="I123" s="57"/>
    </row>
    <row r="124" spans="1:9" x14ac:dyDescent="0.3">
      <c r="A124" s="57"/>
      <c r="B124" s="57"/>
      <c r="C124" s="57"/>
      <c r="D124" s="57"/>
      <c r="E124" s="57"/>
      <c r="F124" s="57"/>
      <c r="G124" s="57"/>
      <c r="H124" s="57"/>
      <c r="I124" s="57"/>
    </row>
    <row r="125" spans="1:9" x14ac:dyDescent="0.3">
      <c r="A125" s="57"/>
      <c r="B125" s="57"/>
      <c r="C125" s="57"/>
      <c r="D125" s="57"/>
      <c r="E125" s="57"/>
      <c r="F125" s="57"/>
      <c r="G125" s="57"/>
      <c r="H125" s="57"/>
      <c r="I125" s="57"/>
    </row>
    <row r="126" spans="1:9" x14ac:dyDescent="0.3">
      <c r="A126" s="6"/>
      <c r="B126" s="6"/>
      <c r="C126" s="6"/>
      <c r="D126" s="6"/>
      <c r="E126" s="6"/>
      <c r="F126" s="6"/>
      <c r="G126" s="6"/>
      <c r="H126" s="6"/>
      <c r="I126" s="6"/>
    </row>
    <row r="127" spans="1:9" x14ac:dyDescent="0.3">
      <c r="A127" s="2" t="s">
        <v>13</v>
      </c>
    </row>
    <row r="128" spans="1:9" x14ac:dyDescent="0.3">
      <c r="E128" s="7" t="s">
        <v>31</v>
      </c>
      <c r="F128" s="65">
        <v>0</v>
      </c>
      <c r="G128" s="65"/>
    </row>
    <row r="129" spans="2:7" x14ac:dyDescent="0.3">
      <c r="E129" s="7" t="s">
        <v>13</v>
      </c>
      <c r="F129" s="61">
        <f>E21*0.05*F128</f>
        <v>0</v>
      </c>
      <c r="G129" s="61"/>
    </row>
    <row r="131" spans="2:7" x14ac:dyDescent="0.3">
      <c r="B131" s="2" t="s">
        <v>55</v>
      </c>
    </row>
    <row r="132" spans="2:7" x14ac:dyDescent="0.3">
      <c r="B132" s="2"/>
    </row>
    <row r="133" spans="2:7" x14ac:dyDescent="0.3">
      <c r="B133" s="1" t="s">
        <v>67</v>
      </c>
    </row>
    <row r="134" spans="2:7" x14ac:dyDescent="0.3">
      <c r="B134" s="1" t="s">
        <v>137</v>
      </c>
    </row>
    <row r="135" spans="2:7" x14ac:dyDescent="0.3">
      <c r="B135" s="1" t="s">
        <v>65</v>
      </c>
    </row>
    <row r="136" spans="2:7" x14ac:dyDescent="0.3">
      <c r="B136" s="1" t="s">
        <v>66</v>
      </c>
    </row>
    <row r="137" spans="2:7" x14ac:dyDescent="0.3">
      <c r="B137" s="2"/>
    </row>
    <row r="138" spans="2:7" x14ac:dyDescent="0.3">
      <c r="B138" s="20" t="s">
        <v>68</v>
      </c>
    </row>
    <row r="139" spans="2:7" x14ac:dyDescent="0.3">
      <c r="B139" s="1" t="s">
        <v>69</v>
      </c>
    </row>
    <row r="140" spans="2:7" x14ac:dyDescent="0.3">
      <c r="B140" s="1" t="s">
        <v>70</v>
      </c>
    </row>
    <row r="141" spans="2:7" x14ac:dyDescent="0.3">
      <c r="B141" s="2"/>
    </row>
    <row r="142" spans="2:7" x14ac:dyDescent="0.3">
      <c r="B142" s="20" t="s">
        <v>121</v>
      </c>
    </row>
    <row r="143" spans="2:7" x14ac:dyDescent="0.3">
      <c r="B143" s="1" t="s">
        <v>73</v>
      </c>
    </row>
    <row r="144" spans="2:7" x14ac:dyDescent="0.3">
      <c r="B144" s="1" t="s">
        <v>71</v>
      </c>
    </row>
    <row r="145" spans="1:9" x14ac:dyDescent="0.3">
      <c r="B145" s="2"/>
    </row>
    <row r="146" spans="1:9" x14ac:dyDescent="0.3">
      <c r="B146" s="20" t="s">
        <v>72</v>
      </c>
    </row>
    <row r="147" spans="1:9" x14ac:dyDescent="0.3">
      <c r="B147" s="2"/>
    </row>
    <row r="149" spans="1:9" x14ac:dyDescent="0.3">
      <c r="A149" s="57" t="s">
        <v>32</v>
      </c>
      <c r="B149" s="57"/>
      <c r="C149" s="57"/>
      <c r="D149" s="57"/>
      <c r="E149" s="57"/>
      <c r="F149" s="57"/>
      <c r="G149" s="57"/>
      <c r="H149" s="57"/>
      <c r="I149" s="57"/>
    </row>
    <row r="150" spans="1:9" x14ac:dyDescent="0.3">
      <c r="A150" s="57"/>
      <c r="B150" s="57"/>
      <c r="C150" s="57"/>
      <c r="D150" s="57"/>
      <c r="E150" s="57"/>
      <c r="F150" s="57"/>
      <c r="G150" s="57"/>
      <c r="H150" s="57"/>
      <c r="I150" s="57"/>
    </row>
    <row r="151" spans="1:9" x14ac:dyDescent="0.3">
      <c r="A151" s="6"/>
      <c r="B151" s="6"/>
      <c r="C151" s="6"/>
      <c r="D151" s="6"/>
      <c r="E151" s="6"/>
      <c r="F151" s="6"/>
      <c r="G151" s="6"/>
      <c r="H151" s="6"/>
      <c r="I151" s="6"/>
    </row>
    <row r="152" spans="1:9" x14ac:dyDescent="0.3">
      <c r="A152" s="2" t="s">
        <v>14</v>
      </c>
    </row>
    <row r="153" spans="1:9" x14ac:dyDescent="0.3">
      <c r="E153" s="7" t="s">
        <v>14</v>
      </c>
      <c r="F153" s="1" t="s">
        <v>33</v>
      </c>
    </row>
    <row r="154" spans="1:9" x14ac:dyDescent="0.3">
      <c r="F154" s="61">
        <f>E75+F103+F129</f>
        <v>2578.125</v>
      </c>
      <c r="G154" s="61"/>
    </row>
    <row r="155" spans="1:9" x14ac:dyDescent="0.3">
      <c r="F155" s="14"/>
      <c r="G155" s="14"/>
    </row>
    <row r="156" spans="1:9" x14ac:dyDescent="0.3">
      <c r="A156" s="56" t="s">
        <v>34</v>
      </c>
      <c r="B156" s="56"/>
      <c r="C156" s="56"/>
      <c r="D156" s="56"/>
      <c r="E156" s="56"/>
      <c r="F156" s="56"/>
      <c r="G156" s="56"/>
      <c r="H156" s="56"/>
      <c r="I156" s="56"/>
    </row>
    <row r="157" spans="1:9" x14ac:dyDescent="0.3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3">
      <c r="A158" s="57" t="s">
        <v>74</v>
      </c>
      <c r="B158" s="57"/>
      <c r="C158" s="57"/>
      <c r="D158" s="57"/>
      <c r="E158" s="57"/>
      <c r="F158" s="57"/>
      <c r="G158" s="57"/>
      <c r="H158" s="57"/>
      <c r="I158" s="57"/>
    </row>
    <row r="159" spans="1:9" x14ac:dyDescent="0.3">
      <c r="A159" s="57"/>
      <c r="B159" s="57"/>
      <c r="C159" s="57"/>
      <c r="D159" s="57"/>
      <c r="E159" s="57"/>
      <c r="F159" s="57"/>
      <c r="G159" s="57"/>
      <c r="H159" s="57"/>
      <c r="I159" s="57"/>
    </row>
    <row r="160" spans="1:9" x14ac:dyDescent="0.3">
      <c r="A160" s="6"/>
      <c r="B160" s="6"/>
      <c r="C160" s="6"/>
      <c r="D160" s="6"/>
      <c r="E160" s="6"/>
      <c r="F160" s="6"/>
      <c r="G160" s="6"/>
      <c r="H160" s="6"/>
      <c r="I160" s="6"/>
    </row>
    <row r="161" spans="1:7" x14ac:dyDescent="0.3">
      <c r="A161" s="2" t="s">
        <v>15</v>
      </c>
    </row>
    <row r="162" spans="1:7" x14ac:dyDescent="0.3">
      <c r="E162" s="7" t="s">
        <v>15</v>
      </c>
      <c r="F162" s="62">
        <v>0.15</v>
      </c>
      <c r="G162" s="62"/>
    </row>
    <row r="163" spans="1:7" x14ac:dyDescent="0.3">
      <c r="E163" s="7" t="s">
        <v>16</v>
      </c>
      <c r="F163" s="61">
        <f>F154-(F154*F162)</f>
        <v>2191.40625</v>
      </c>
      <c r="G163" s="61"/>
    </row>
    <row r="165" spans="1:7" x14ac:dyDescent="0.3">
      <c r="B165" s="2" t="s">
        <v>55</v>
      </c>
    </row>
    <row r="166" spans="1:7" x14ac:dyDescent="0.3">
      <c r="B166" s="2"/>
    </row>
    <row r="167" spans="1:7" x14ac:dyDescent="0.3">
      <c r="B167" s="20" t="s">
        <v>123</v>
      </c>
    </row>
    <row r="168" spans="1:7" x14ac:dyDescent="0.3">
      <c r="B168" s="1" t="s">
        <v>75</v>
      </c>
    </row>
    <row r="169" spans="1:7" x14ac:dyDescent="0.3">
      <c r="B169" s="1" t="s">
        <v>122</v>
      </c>
    </row>
    <row r="170" spans="1:7" x14ac:dyDescent="0.3">
      <c r="B170" s="1" t="s">
        <v>76</v>
      </c>
    </row>
    <row r="171" spans="1:7" x14ac:dyDescent="0.3">
      <c r="B171" s="1" t="s">
        <v>77</v>
      </c>
    </row>
    <row r="172" spans="1:7" x14ac:dyDescent="0.3">
      <c r="B172" s="2"/>
    </row>
    <row r="173" spans="1:7" x14ac:dyDescent="0.3">
      <c r="B173" s="20" t="s">
        <v>95</v>
      </c>
    </row>
    <row r="174" spans="1:7" x14ac:dyDescent="0.3">
      <c r="B174" s="1" t="s">
        <v>78</v>
      </c>
    </row>
    <row r="175" spans="1:7" x14ac:dyDescent="0.3">
      <c r="B175" s="1" t="s">
        <v>79</v>
      </c>
    </row>
    <row r="176" spans="1:7" x14ac:dyDescent="0.3">
      <c r="B176" s="2"/>
    </row>
    <row r="177" spans="1:7" x14ac:dyDescent="0.3">
      <c r="B177" s="20" t="s">
        <v>80</v>
      </c>
    </row>
    <row r="178" spans="1:7" x14ac:dyDescent="0.3">
      <c r="B178" s="20" t="s">
        <v>81</v>
      </c>
    </row>
    <row r="179" spans="1:7" x14ac:dyDescent="0.3">
      <c r="B179" s="1" t="s">
        <v>82</v>
      </c>
    </row>
    <row r="180" spans="1:7" x14ac:dyDescent="0.3">
      <c r="B180" s="2"/>
    </row>
    <row r="182" spans="1:7" x14ac:dyDescent="0.3">
      <c r="A182" s="2" t="s">
        <v>35</v>
      </c>
    </row>
    <row r="183" spans="1:7" x14ac:dyDescent="0.3">
      <c r="A183" s="2" t="s">
        <v>36</v>
      </c>
    </row>
    <row r="184" spans="1:7" x14ac:dyDescent="0.3">
      <c r="A184" s="2"/>
      <c r="E184" s="7" t="s">
        <v>17</v>
      </c>
      <c r="F184" s="1" t="s">
        <v>37</v>
      </c>
    </row>
    <row r="185" spans="1:7" x14ac:dyDescent="0.3">
      <c r="F185" s="62">
        <v>0</v>
      </c>
      <c r="G185" s="62"/>
    </row>
    <row r="186" spans="1:7" x14ac:dyDescent="0.3">
      <c r="E186" s="7" t="s">
        <v>38</v>
      </c>
      <c r="F186" s="61">
        <f>F163-(F163*F185)</f>
        <v>2191.40625</v>
      </c>
      <c r="G186" s="61"/>
    </row>
    <row r="188" spans="1:7" x14ac:dyDescent="0.3">
      <c r="B188" s="2" t="s">
        <v>55</v>
      </c>
    </row>
    <row r="189" spans="1:7" x14ac:dyDescent="0.3">
      <c r="B189" s="2"/>
    </row>
    <row r="190" spans="1:7" x14ac:dyDescent="0.3">
      <c r="B190" s="18" t="s">
        <v>83</v>
      </c>
    </row>
    <row r="191" spans="1:7" x14ac:dyDescent="0.3">
      <c r="B191" s="2"/>
    </row>
    <row r="192" spans="1:7" x14ac:dyDescent="0.3">
      <c r="B192" s="18" t="s">
        <v>84</v>
      </c>
    </row>
    <row r="193" spans="1:9" x14ac:dyDescent="0.3">
      <c r="B193" s="2"/>
    </row>
    <row r="194" spans="1:9" x14ac:dyDescent="0.3">
      <c r="B194" s="18" t="s">
        <v>85</v>
      </c>
    </row>
    <row r="195" spans="1:9" x14ac:dyDescent="0.3">
      <c r="B195" s="1" t="s">
        <v>124</v>
      </c>
    </row>
    <row r="196" spans="1:9" x14ac:dyDescent="0.3">
      <c r="B196" s="1" t="s">
        <v>86</v>
      </c>
    </row>
    <row r="198" spans="1:9" x14ac:dyDescent="0.3">
      <c r="B198" s="21" t="s">
        <v>88</v>
      </c>
    </row>
    <row r="199" spans="1:9" x14ac:dyDescent="0.3">
      <c r="B199" s="18" t="s">
        <v>87</v>
      </c>
    </row>
    <row r="201" spans="1:9" x14ac:dyDescent="0.3">
      <c r="B201" s="18" t="s">
        <v>125</v>
      </c>
    </row>
    <row r="202" spans="1:9" x14ac:dyDescent="0.3">
      <c r="B202" s="1" t="s">
        <v>126</v>
      </c>
    </row>
    <row r="204" spans="1:9" x14ac:dyDescent="0.3">
      <c r="B204" s="18" t="s">
        <v>89</v>
      </c>
    </row>
    <row r="205" spans="1:9" x14ac:dyDescent="0.3">
      <c r="B205" s="18"/>
    </row>
    <row r="206" spans="1:9" x14ac:dyDescent="0.3">
      <c r="A206" s="56" t="s">
        <v>39</v>
      </c>
      <c r="B206" s="56"/>
      <c r="C206" s="56"/>
      <c r="D206" s="56"/>
      <c r="E206" s="56"/>
      <c r="F206" s="56"/>
      <c r="G206" s="56"/>
      <c r="H206" s="56"/>
      <c r="I206" s="56"/>
    </row>
    <row r="207" spans="1:9" x14ac:dyDescent="0.3">
      <c r="A207" s="5"/>
      <c r="B207" s="5"/>
      <c r="C207" s="5"/>
      <c r="D207" s="5"/>
      <c r="E207" s="5"/>
      <c r="F207" s="5"/>
      <c r="G207" s="5"/>
      <c r="H207" s="5"/>
      <c r="I207" s="5"/>
    </row>
    <row r="208" spans="1:9" x14ac:dyDescent="0.3">
      <c r="A208" s="5" t="s">
        <v>40</v>
      </c>
      <c r="B208" s="5"/>
      <c r="C208" s="5"/>
      <c r="D208" s="5"/>
      <c r="E208" s="5"/>
      <c r="F208" s="5"/>
      <c r="G208" s="5"/>
      <c r="H208" s="5"/>
      <c r="I208" s="5"/>
    </row>
    <row r="209" spans="1:9" x14ac:dyDescent="0.3">
      <c r="A209" s="5"/>
      <c r="B209" s="5"/>
      <c r="C209" s="5"/>
      <c r="D209" s="5"/>
      <c r="E209" s="5"/>
      <c r="F209" s="5"/>
      <c r="G209" s="5"/>
      <c r="H209" s="5"/>
      <c r="I209" s="5"/>
    </row>
    <row r="210" spans="1:9" x14ac:dyDescent="0.3">
      <c r="A210" s="5"/>
      <c r="B210" s="2" t="s">
        <v>55</v>
      </c>
    </row>
    <row r="211" spans="1:9" x14ac:dyDescent="0.3">
      <c r="A211" s="5"/>
      <c r="B211" s="2"/>
    </row>
    <row r="212" spans="1:9" x14ac:dyDescent="0.3">
      <c r="A212" s="5"/>
      <c r="B212" s="18" t="s">
        <v>93</v>
      </c>
    </row>
    <row r="213" spans="1:9" x14ac:dyDescent="0.3">
      <c r="A213" s="5"/>
      <c r="B213" s="1" t="s">
        <v>90</v>
      </c>
    </row>
    <row r="214" spans="1:9" x14ac:dyDescent="0.3">
      <c r="A214" s="5"/>
      <c r="B214" s="1" t="s">
        <v>91</v>
      </c>
    </row>
    <row r="215" spans="1:9" x14ac:dyDescent="0.3">
      <c r="A215" s="5"/>
      <c r="B215" s="1" t="s">
        <v>99</v>
      </c>
    </row>
    <row r="216" spans="1:9" x14ac:dyDescent="0.3">
      <c r="A216" s="5"/>
      <c r="B216" s="1" t="s">
        <v>92</v>
      </c>
    </row>
    <row r="217" spans="1:9" x14ac:dyDescent="0.3">
      <c r="A217" s="5"/>
      <c r="B217" s="2"/>
    </row>
    <row r="218" spans="1:9" x14ac:dyDescent="0.3">
      <c r="A218" s="5"/>
      <c r="B218" s="2"/>
    </row>
    <row r="219" spans="1:9" x14ac:dyDescent="0.3">
      <c r="A219" s="5" t="s">
        <v>41</v>
      </c>
      <c r="B219" s="5"/>
      <c r="C219" s="5"/>
      <c r="D219" s="5"/>
      <c r="E219" s="5"/>
      <c r="F219" s="5"/>
      <c r="G219" s="5"/>
      <c r="H219" s="5"/>
      <c r="I219" s="5"/>
    </row>
    <row r="220" spans="1:9" x14ac:dyDescent="0.3">
      <c r="A220" s="2" t="s">
        <v>18</v>
      </c>
      <c r="B220" s="2" t="s">
        <v>19</v>
      </c>
    </row>
    <row r="222" spans="1:9" x14ac:dyDescent="0.3">
      <c r="E222" s="1" t="s">
        <v>20</v>
      </c>
      <c r="F222" s="60">
        <v>0</v>
      </c>
      <c r="G222" s="60"/>
    </row>
    <row r="223" spans="1:9" x14ac:dyDescent="0.3">
      <c r="C223" s="15"/>
    </row>
    <row r="225" spans="3:6" x14ac:dyDescent="0.3">
      <c r="C225" s="16" t="s">
        <v>21</v>
      </c>
      <c r="D225" s="61">
        <f>F186+F222</f>
        <v>2191.40625</v>
      </c>
      <c r="E225" s="61"/>
      <c r="F225" s="61"/>
    </row>
  </sheetData>
  <mergeCells count="28">
    <mergeCell ref="F163:G163"/>
    <mergeCell ref="E18:F18"/>
    <mergeCell ref="E19:F19"/>
    <mergeCell ref="E21:F21"/>
    <mergeCell ref="E75:F75"/>
    <mergeCell ref="F128:G128"/>
    <mergeCell ref="F222:G222"/>
    <mergeCell ref="D225:F225"/>
    <mergeCell ref="A67:I67"/>
    <mergeCell ref="A69:I70"/>
    <mergeCell ref="F186:G186"/>
    <mergeCell ref="A206:I206"/>
    <mergeCell ref="F162:G162"/>
    <mergeCell ref="F185:G185"/>
    <mergeCell ref="A149:I150"/>
    <mergeCell ref="F154:G154"/>
    <mergeCell ref="A156:I156"/>
    <mergeCell ref="A158:I159"/>
    <mergeCell ref="F129:G129"/>
    <mergeCell ref="A123:I125"/>
    <mergeCell ref="A97:I98"/>
    <mergeCell ref="F103:G103"/>
    <mergeCell ref="A9:I9"/>
    <mergeCell ref="A11:I14"/>
    <mergeCell ref="A1:I1"/>
    <mergeCell ref="A2:I2"/>
    <mergeCell ref="A5:I7"/>
    <mergeCell ref="A3:I3"/>
  </mergeCells>
  <phoneticPr fontId="0" type="noConversion"/>
  <pageMargins left="1" right="1" top="1" bottom="1" header="0.5" footer="0.5"/>
  <pageSetup scale="69" fitToHeight="7" orientation="portrait" horizontalDpi="300" verticalDpi="3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Violation1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Penalty Calculation worksheet</dc:title>
  <dc:subject>Enforcement</dc:subject>
  <dc:creator>Kelli Buscher</dc:creator>
  <cp:lastModifiedBy>Douglas, Tina  (PUC)</cp:lastModifiedBy>
  <cp:lastPrinted>2012-05-07T13:39:25Z</cp:lastPrinted>
  <dcterms:created xsi:type="dcterms:W3CDTF">2000-01-31T18:02:33Z</dcterms:created>
  <dcterms:modified xsi:type="dcterms:W3CDTF">2012-07-09T20:30:59Z</dcterms:modified>
</cp:coreProperties>
</file>